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eia-me" sheetId="1" r:id="rId4"/>
    <sheet state="visible" name="Cronograma" sheetId="2" r:id="rId5"/>
    <sheet state="visible" name="Resumo por Credor" sheetId="3" r:id="rId6"/>
    <sheet state="visible" name="Revisões" sheetId="4" r:id="rId7"/>
  </sheets>
  <definedNames>
    <definedName hidden="1" localSheetId="1" name="_xlnm._FilterDatabase">Cronograma!$A$9:$J$9</definedName>
  </definedNames>
  <calcPr/>
  <extLst>
    <ext uri="GoogleSheetsCustomDataVersion2">
      <go:sheetsCustomData xmlns:go="http://customooxmlschemas.google.com/" r:id="rId8" roundtripDataChecksum="X61aQDcHJAJg3Z9dZ7KCK7UO1b4oiYsp8hXfskAkp+U="/>
    </ext>
  </extLst>
</workbook>
</file>

<file path=xl/sharedStrings.xml><?xml version="1.0" encoding="utf-8"?>
<sst xmlns="http://schemas.openxmlformats.org/spreadsheetml/2006/main" count="4209" uniqueCount="550">
  <si>
    <t>SUKEST INDÚSTRIA DE ALIMENTOS — RECUPERAÇÃO JUDICIAL</t>
  </si>
  <si>
    <t>HISTÓRICO DE VERSÕES E GOVERNANÇA</t>
  </si>
  <si>
    <t>RESUMO POR CREDOR — CONSULTA RÁPIDA</t>
  </si>
  <si>
    <t>CRONOGRAMA PÚBLICO OPERACIONAL DE PAGAMENTOS — PRJ SUKEST</t>
  </si>
  <si>
    <t>Versão ativa: v1.10 — Set/2026  |  Processo nº 1000765-42.2021.8.26.0058  |  2ª Vara Cível de Agudos – SP</t>
  </si>
  <si>
    <t>Atualizado em: 22/09/2026  |  Versão: v1.10 — Set/2026  |  Processo nº 1000765-42.2021.8.26.0058  |  2ª Vara Cível de Agudos – SP</t>
  </si>
  <si>
    <t>Ordenado alfabeticamente  |  53 credores nesta programação</t>
  </si>
  <si>
    <t>⚠  Este cronograma mostra quando cada pagamento está previsto, com base na disponibilidade de caixa da empresa. As datas podem mudar. Este documento não altera o Plano de Recuperação Judicial — em caso de divergência, o PRJ prevalece. Para constar nesta programação, é preciso ter enviado os dados bancários para rj@sukest.com.br.</t>
  </si>
  <si>
    <t xml:space="preserve">  ℹ  Para ver as parcelas detalhadas: vá à aba "Cronograma" e pressione CTRL+F com o nome exato do credor conforme aparece na coluna A desta tabela.</t>
  </si>
  <si>
    <t xml:space="preserve">  VERSÃO ATIVA</t>
  </si>
  <si>
    <t xml:space="preserve">  LEIA ANTES DE USAR ESTE DOCUMENTO</t>
  </si>
  <si>
    <t>Credor</t>
  </si>
  <si>
    <t>Versão ativa:</t>
  </si>
  <si>
    <t>Classe</t>
  </si>
  <si>
    <t>Este cronograma é um calendário de previsão de pagamentos — mostra quando a Sukest planeja pagar cada credor, com base na situação de caixa da empresa. As datas são estimativas e podem ser ajustadas.
O QUE ESTE DOCUMENTO NÃO É:
— Não é uma promessa garantida de pagamento nas datas indicadas.
— Não altera nem substitui o Plano de Recuperação Judicial (PRJ).
— Não significa que a empresa está descumprindo o PRJ se um pagamento for reagendado.
— Não reconhece nenhuma dívida além do que já está previsto no PRJ.
O QUE PODE MUDAR:
— Os meses de pagamento podem ser ajustados conforme a situação financeira da empresa.
— Este documento é revisado periodicamente. Sempre verifique se está consultando a versão mais recente.
Em qualquer situação, o Plano de Recuperação Judicial aprovado em Assembleia de Credores é o documento que vale.</t>
  </si>
  <si>
    <t>Nº de Parcelas Restantes</t>
  </si>
  <si>
    <t>v1.10 — Set/2026</t>
  </si>
  <si>
    <t>Valor Total de
Referência (R$)</t>
  </si>
  <si>
    <t>Data de emissão:</t>
  </si>
  <si>
    <t>Primeira
Referência</t>
  </si>
  <si>
    <t>Última
Referência</t>
  </si>
  <si>
    <t>22/09/2026</t>
  </si>
  <si>
    <t>Observação</t>
  </si>
  <si>
    <t xml:space="preserve">  DADOS BANCÁRIOS — CLÁUSULA 6.5.1 DO PRJ</t>
  </si>
  <si>
    <t>43 S.A GRÁFICA E EDITORA</t>
  </si>
  <si>
    <t>Próxima revisão ordinária:</t>
  </si>
  <si>
    <t>Quirografário</t>
  </si>
  <si>
    <t>conforme necessidade operacional</t>
  </si>
  <si>
    <t>Para receber os valores previstos no Plano de Recuperação Judicial, é necessário informar os dados bancários pelo endereço eletrônico:
          ✉  rj@sukest.com.br
Informe: banco, agência, conta corrente e CPF ou CNPJ do titular da conta.
Credores que informarem seus dados bancários poderão ser inseridos nas futuras programações operacionais de pagamento, observada a fila operacional existente, a priorização financeira e a disponibilidade de caixa da Recuperanda. A inclusão na programação não implica pagamento imediato nem preferência sobre credores anteriormente habilitados ou programados.
Enquanto os dados bancários não forem informados, nenhum pagamento será realizado ao respectivo credor. Esse fato não configura descumprimento do PRJ, e os direitos do credor permanecem íntegros nos termos do Plano aprovado em Assembleia de Credores.</t>
  </si>
  <si>
    <t>Status:</t>
  </si>
  <si>
    <t>Em vigência</t>
  </si>
  <si>
    <t xml:space="preserve">  COMO LER ESTE DOCUMENTO</t>
  </si>
  <si>
    <t xml:space="preserve">  HISTÓRICO DE VERSÕES</t>
  </si>
  <si>
    <t>Aba "Cronograma"</t>
  </si>
  <si>
    <t>Lista completa de todos os pagamentos, organizada por mês. Para encontrar seu nome: pressione CTRL+F e digite seu nome exato. Cada mês tem um total ao final do bloco.</t>
  </si>
  <si>
    <t>Versão</t>
  </si>
  <si>
    <t>Data</t>
  </si>
  <si>
    <t>Tipo</t>
  </si>
  <si>
    <t>Motivo</t>
  </si>
  <si>
    <t>Resumo das Alterações</t>
  </si>
  <si>
    <t>Status</t>
  </si>
  <si>
    <t>Aba "Resumo por Credor"</t>
  </si>
  <si>
    <t>v1.0</t>
  </si>
  <si>
    <t>Uma linha por credor com o total de parcelas, valor total e período. Ordenada alfabeticamente. É o ponto de entrada mais rápido para consultar sua situação.</t>
  </si>
  <si>
    <t>08/05/2026</t>
  </si>
  <si>
    <t>Inicial</t>
  </si>
  <si>
    <t>Elaboração do cronograma base</t>
  </si>
  <si>
    <t>Programação completa: 427 eventos. Cobertura Mai/2026–Dez/2041. Classe I: 30 pgtos | Classe III: 345 parcelas | Classe IV: 52 parcelas.</t>
  </si>
  <si>
    <t>Substituído</t>
  </si>
  <si>
    <t>v1.1</t>
  </si>
  <si>
    <t>Aba "Revisões"</t>
  </si>
  <si>
    <t>17/06/2026</t>
  </si>
  <si>
    <t>Atualização</t>
  </si>
  <si>
    <t>Histórico de versões deste documento: data e resumo de cada atualização. A versão ativa está indicada no topo.</t>
  </si>
  <si>
    <t>Atualização da programação de pagamentos.</t>
  </si>
  <si>
    <t>Exclusão do credor Silvio José dos Santos com crédito quitado por terceiro pagador (HARIBO do Brasil), inclusão do credor Cleber Fabian Bueno após recebimento dos dados bancários e atualização da programação de pagamentos.</t>
  </si>
  <si>
    <t>v1.2</t>
  </si>
  <si>
    <t>05/07/2026</t>
  </si>
  <si>
    <t>Inclusão de credor na fila de pagamentos</t>
  </si>
  <si>
    <t>Inclusão de saldo remanescente de crédito trabalhista do credor Bruno Rodrigues Alves  na programação de pagamentos, após pagamento parcial realizado por terceiro pagador (HARIBO do Brasil).</t>
  </si>
  <si>
    <t>Campo "Situação"</t>
  </si>
  <si>
    <t>Programado = o pagamento está previsto para esse mês. Pago = já foi realizado. Reprogramado = foi movido para outro mês.</t>
  </si>
  <si>
    <t>v1.3</t>
  </si>
  <si>
    <t>09/07/2026</t>
  </si>
  <si>
    <t>Adequação dos vencimentos do PRJ e atualização da programação de pagamentos.</t>
  </si>
  <si>
    <t>(1) Atualização dos registros de Vencimento PRJ das Classes III (Quirografários) e IV (ME/EPP), conforme a manifestação da Administradora Judicial. (2) Atualização da programação de pagamentos, com adequação do calendário operacional e das referências da aba Resumo por Credor, preservando a estrutura do cronograma.</t>
  </si>
  <si>
    <t>Jan/2028</t>
  </si>
  <si>
    <t>Jan/2034</t>
  </si>
  <si>
    <t>Campo "Vencimento PRJ"</t>
  </si>
  <si>
    <t>v1.4</t>
  </si>
  <si>
    <t>A data em que sua parcela vence pelo Plano de Recuperação Judicial. Pode ser diferente do mês previsto neste cronograma — o cronograma organiza os pagamentos conforme a disponibilidade de caixa da empresa.</t>
  </si>
  <si>
    <t>AMMUA ARMAZENS GERAIS EIRELI</t>
  </si>
  <si>
    <t>10/08/2026</t>
  </si>
  <si>
    <t>Ajuste pontual na programação de credor trabalhista Lislei Gislaine de Oliveira Cerigatto (não informou os dados bancários) e adequação dos respectivos registros do cronograma.</t>
  </si>
  <si>
    <t>Valores e TR</t>
  </si>
  <si>
    <t>v1.5</t>
  </si>
  <si>
    <t>Os valores mostrados são uma estimativa. O valor exato que você vai receber pode ser um pouco maior, porque é corrigido pela Taxa Referencial (TR) na data do pagamento, conforme previsto no PRJ.</t>
  </si>
  <si>
    <t>Correção</t>
  </si>
  <si>
    <t>Correção estrutural da programação de pagamentos.</t>
  </si>
  <si>
    <t>Correção de inconsistências estruturais identificadas no cronograma e restauração dos registros afetados, com atualização dos respectivos blocos mensais e totalizadores.</t>
  </si>
  <si>
    <t>Revisões periódicas</t>
  </si>
  <si>
    <t>v1.6</t>
  </si>
  <si>
    <t>Este documento é uma fotografia operacional da data de emissão e pode ser atualizado a qualquer momento. A inclusão de um credor na programação não garante pagamento imediato — a posição na fila depende da disponibilidade de caixa, da priorização operacional e da fila existente. Sempre consulte a versão mais recente.</t>
  </si>
  <si>
    <t>Readequação do calendário de pagamentos a partir de setembro/2027, preservando a sequência dos credores, os valores de referência e a estrutura do cronograma.</t>
  </si>
  <si>
    <t>v1.7</t>
  </si>
  <si>
    <t>01/09/2026</t>
  </si>
  <si>
    <t xml:space="preserve">  GLOSSÁRIO DE TERMOS</t>
  </si>
  <si>
    <t>Readequação do calendário e atualização dos registros do cronograma.</t>
  </si>
  <si>
    <t>v1.8</t>
  </si>
  <si>
    <t>02/09/2026</t>
  </si>
  <si>
    <t>Set/2026</t>
  </si>
  <si>
    <t>Atualização de valores de referência, ajustes na programação e aprimoramentos de apresentação do documento.</t>
  </si>
  <si>
    <t>Mês Previsto</t>
  </si>
  <si>
    <t>O mês em que seu pagamento está previsto para acontecer. É uma estimativa — pode mudar dependendo da situação financeira da empresa.</t>
  </si>
  <si>
    <t>Adriano Mendes de Oliveira</t>
  </si>
  <si>
    <t>v1.9</t>
  </si>
  <si>
    <t>Trabalhista</t>
  </si>
  <si>
    <t>17/09/2026</t>
  </si>
  <si>
    <t>Inclusão de novo credor.</t>
  </si>
  <si>
    <t>Inclusão de credor quirografário na programação de pagamentos.</t>
  </si>
  <si>
    <t>v1.10</t>
  </si>
  <si>
    <t>Último liquidado (ref. TR)</t>
  </si>
  <si>
    <t>O valor foi calculado com base em um pagamento anterior já feito para esse mesmo credor, corrigido pela Taxa Referencial (TR).</t>
  </si>
  <si>
    <t>Inclusão de novos credores.</t>
  </si>
  <si>
    <t>Inclusão de créditos trabalhistas e quirografários e adequação da programação de pagamentos.</t>
  </si>
  <si>
    <t>Ativo</t>
  </si>
  <si>
    <t xml:space="preserve">  ATUALIZAÇÕES DESTE DOCUMENTO</t>
  </si>
  <si>
    <t>TR "mês"/"ano"</t>
  </si>
  <si>
    <t>Valor atualizado para pagamento programado para aquele mês/ano, conforme critérios de atualização aplicáveis.</t>
  </si>
  <si>
    <t>Valor base</t>
  </si>
  <si>
    <t>O valor foi calculado diretamente do PRJ, pois ainda não houve pagamento anterior para esse credor.</t>
  </si>
  <si>
    <t>Este cronograma é um documento vivo</t>
  </si>
  <si>
    <t>Representa a fotografia operacional da empresa na data de emissão e pode ser revisado a qualquer momento, conforme necessidade — inclusive mensalmente. Não há periodicidade fixa ou data obrigatória de revisão. A versão mais recente substitui integralmente as anteriores.</t>
  </si>
  <si>
    <t>Alex Paulo</t>
  </si>
  <si>
    <t>Capacidade mensal</t>
  </si>
  <si>
    <t>Valor máximo mensal reservado para esta programação de pagamentos: R$ 30.000,00.</t>
  </si>
  <si>
    <t>O que pode gerar uma atualização</t>
  </si>
  <si>
    <t>Pagamentos realizados no período. Ajuste na disponibilidade de caixa. Credor que passa a informar dados bancários. Nova habilitação de crédito confirmada. Decisão judicial superveniente. Reprogramação interna de qualquer natureza.</t>
  </si>
  <si>
    <t>Período excepcional</t>
  </si>
  <si>
    <t>Mês em que um único pagamento ultrapassa R$ 30.000,00. O pagamento é feito integralmente; o impacto é distribuído entre os meses seguintes.</t>
  </si>
  <si>
    <t>Novas habilitações e novos credores</t>
  </si>
  <si>
    <t>A inclusão de credores nesta programação depende da fila operacional existente, da priorização financeira e da disponibilidade de caixa da empresa. Novas habilitações de crédito podem alterar a organização da programação. A inclusão não implica pagamento imediato nem preferência sobre credores anteriormente programados.</t>
  </si>
  <si>
    <t>Jun/2027</t>
  </si>
  <si>
    <t>Alexsandro Pinto Alves</t>
  </si>
  <si>
    <t>Responsável</t>
  </si>
  <si>
    <t>Departamento Financeiro e Jurídico — Sukest Indústria de Alimentos Ltda.</t>
  </si>
  <si>
    <t>Abr/2027</t>
  </si>
  <si>
    <t>Amanda Poli Sementille</t>
  </si>
  <si>
    <t>Dez/2026</t>
  </si>
  <si>
    <t>Antonio Luiz da Rocha</t>
  </si>
  <si>
    <t>Dez/2027</t>
  </si>
  <si>
    <t>BANCO ABC BRASIL S.A.</t>
  </si>
  <si>
    <t>Versão: v1.10 — Set/2026  |  Processo nº 1000765-42.2021.8.26.0058  |  2ª Vara Cível de Agudos – SP</t>
  </si>
  <si>
    <t>Abr/2033</t>
  </si>
  <si>
    <t>BANCO BRADESCO S.A.</t>
  </si>
  <si>
    <t>Abr/2028</t>
  </si>
  <si>
    <t>Fev/2034</t>
  </si>
  <si>
    <t xml:space="preserve">  RESUMO GERAL DA PROGRAMAÇÃO (DATA DE EMISSÃO)</t>
  </si>
  <si>
    <t>BANCO DO BRASIL S.A.</t>
  </si>
  <si>
    <t xml:space="preserve">  Capacidade mensal: R$ 30.000,00  │  Total a pagar: R$ 3.443.093,35  │  Duração: 106 meses  │  Nº de pagamentos: 453</t>
  </si>
  <si>
    <t>Dez/2033</t>
  </si>
  <si>
    <t>BANCO ITAÚ S.A.</t>
  </si>
  <si>
    <t xml:space="preserve">  Trabalhistas: R$ 380.482,22  (27 pagamentos)  │  Quirografários: R$ 3.018.421,86  (380 parcelas)  │  ME/EPP: R$ 44.189,27  (46 parcelas)</t>
  </si>
  <si>
    <t>Ago/2029</t>
  </si>
  <si>
    <t>Ago/2040</t>
  </si>
  <si>
    <t>BANCO SANTANDER (BRASIL) S.A.</t>
  </si>
  <si>
    <t>Mês
Previsto</t>
  </si>
  <si>
    <t>Nov/2033</t>
  </si>
  <si>
    <t>BRR FOMENTO MERCANTIL S/A</t>
  </si>
  <si>
    <t>Tipo do Crédito</t>
  </si>
  <si>
    <t>Parcela</t>
  </si>
  <si>
    <t>Vencimento
PRJ</t>
  </si>
  <si>
    <t>Valor de
Referência (R$)</t>
  </si>
  <si>
    <t>Base de
Cálculo</t>
  </si>
  <si>
    <t>Situação</t>
  </si>
  <si>
    <t>Observações</t>
  </si>
  <si>
    <t xml:space="preserve">  ▌  SET/2026  |  Capacidade de referência: R$30.000,00  |  14 pagamento(s)</t>
  </si>
  <si>
    <t>Nov/2026</t>
  </si>
  <si>
    <t>Jul/2040</t>
  </si>
  <si>
    <t>CARGIO COMÉRCIO E REPRESENTAÇÕES LTDA</t>
  </si>
  <si>
    <t>Jan/2027</t>
  </si>
  <si>
    <t>Jul/2030</t>
  </si>
  <si>
    <t>Honorários advocatícios</t>
  </si>
  <si>
    <t>CENTERCRED FOMENTO MERCANTIL LTDA</t>
  </si>
  <si>
    <t>Único</t>
  </si>
  <si>
    <t>Fev/2026</t>
  </si>
  <si>
    <t>Programado</t>
  </si>
  <si>
    <t>CLAUDIO DANTAS REPRESENTACOES LTDA ME</t>
  </si>
  <si>
    <t>ME/EPP</t>
  </si>
  <si>
    <t>Jul/2026</t>
  </si>
  <si>
    <t>Natalia Geraldo de Queiroz</t>
  </si>
  <si>
    <t>Mar/2026</t>
  </si>
  <si>
    <t>Mai/2028</t>
  </si>
  <si>
    <t>Geovane Rodrigues de Almeida</t>
  </si>
  <si>
    <t>Jan/2030</t>
  </si>
  <si>
    <t>COMPANHIA PAULISTA DE FORCA E LUZ</t>
  </si>
  <si>
    <t>Paula Simone Sparapan Attuy</t>
  </si>
  <si>
    <t>Out/2026</t>
  </si>
  <si>
    <t>GMG TRANSPORTES LTDA</t>
  </si>
  <si>
    <t>Crédito principal</t>
  </si>
  <si>
    <t>Fev/2028</t>
  </si>
  <si>
    <t>Parc. 1/18</t>
  </si>
  <si>
    <t>Dez/2025</t>
  </si>
  <si>
    <t>CREDIT PARTNERS FUNDOS DE INVESTIMENTOS EM DIREITO CREDITORIOS NÃO PADRONIZADOS</t>
  </si>
  <si>
    <t>TR Setembro/2026</t>
  </si>
  <si>
    <t>MGBA TRANSPORTES LTDA</t>
  </si>
  <si>
    <t>Jul/2033</t>
  </si>
  <si>
    <t>Caio Gabriel Vermelho Fernandes</t>
  </si>
  <si>
    <t>Parc. 2/18</t>
  </si>
  <si>
    <t>Fev/2027</t>
  </si>
  <si>
    <t>Cleber Fabian Bueno</t>
  </si>
  <si>
    <t>J.E. SOLUÇÃO NO PONTO DE VENDA LTDA</t>
  </si>
  <si>
    <t>UPPER FUNDO DE INVESTIMENTO EM DIREITOS CREDITÓRIOS II</t>
  </si>
  <si>
    <t>Set/2027</t>
  </si>
  <si>
    <t>DUAS RODAS INDUSTRIAL LTDA</t>
  </si>
  <si>
    <t xml:space="preserve">  Subtotal Set/2026 — 14 pagamento(s)</t>
  </si>
  <si>
    <t>Jul/2027</t>
  </si>
  <si>
    <t>Danilo Correa de Lima</t>
  </si>
  <si>
    <t>EDUARDO JOSE FAUSTINO 07906101839</t>
  </si>
  <si>
    <t>Fev/2030</t>
  </si>
  <si>
    <t>FFG ASSESSORIA CONTABIL LTDA</t>
  </si>
  <si>
    <t>Dez/2031</t>
  </si>
  <si>
    <t>Francisco de Assis do Nascimento</t>
  </si>
  <si>
    <t xml:space="preserve">  ▌  OUT/2026  |  Capacidade de referência: R$30.000,00  |  2 pagamento(s)  ⚠  PERÍODO EXCEPCIONAL</t>
  </si>
  <si>
    <t>GAMA SECURITIZADORA S/A</t>
  </si>
  <si>
    <t>Matheus Rodrigues Guerreiro</t>
  </si>
  <si>
    <t>Marcio Sapio</t>
  </si>
  <si>
    <t>Mai/2033</t>
  </si>
  <si>
    <t xml:space="preserve">  Subtotal Out/2026 — 2 pagamento(s)</t>
  </si>
  <si>
    <t>Jan/2031</t>
  </si>
  <si>
    <t xml:space="preserve">  ▌  NOV/2026  |  Capacidade de referência: R$29.138,43  |  Ajuste de cap.: -R$861,57  |  11 pagamento(s)  ⚠  PERÍODO EXCEPCIONAL</t>
  </si>
  <si>
    <t>Sérgio Gazza Junior</t>
  </si>
  <si>
    <t>Jun/2026</t>
  </si>
  <si>
    <t>Paulo Victor Rosa Magalhães</t>
  </si>
  <si>
    <t>Mar/2024</t>
  </si>
  <si>
    <t>Jul/2031</t>
  </si>
  <si>
    <t>José Arnaldo Santos</t>
  </si>
  <si>
    <t>VEGA FUNDO DE INVESTIMENTO EM DIREITOS CREDITORIOS</t>
  </si>
  <si>
    <t>VISOFLEX PORTAS E PORTOES LTDA</t>
  </si>
  <si>
    <t>Mar/2027</t>
  </si>
  <si>
    <t>José Saturnino Silva Filho</t>
  </si>
  <si>
    <t>Parc. 3/18</t>
  </si>
  <si>
    <t>Parc. 4/18</t>
  </si>
  <si>
    <t>Dez/2028</t>
  </si>
  <si>
    <t>Laura Ferreira Martins</t>
  </si>
  <si>
    <t>Parc. 5/18</t>
  </si>
  <si>
    <t>Dez/2029</t>
  </si>
  <si>
    <t xml:space="preserve">  Subtotal Nov/2026 — 11 pagamento(s)</t>
  </si>
  <si>
    <t>Lislei Gislaine de Oliveira Cerigatto</t>
  </si>
  <si>
    <t>Mai/2027</t>
  </si>
  <si>
    <t>Luiz Carlos da Silva Cruz</t>
  </si>
  <si>
    <t>Luiz Leandro Simões (herdeiros: Thales Simões Torres e Renan Simões Torres)</t>
  </si>
  <si>
    <t xml:space="preserve">  ▌  DEZ/2026  |  Capacidade de referência: R$30.000,00  |  10 pagamento(s)  ⚠  PERÍODO EXCEPCIONAL</t>
  </si>
  <si>
    <t>—</t>
  </si>
  <si>
    <t>Out/2027</t>
  </si>
  <si>
    <t>MATUZALEM GARCIA DE ANDRADE - ME</t>
  </si>
  <si>
    <t>PREMIER FOMENTO MERCANTIL LTDA.</t>
  </si>
  <si>
    <t>Parc. 6/18</t>
  </si>
  <si>
    <t>Dez/2030</t>
  </si>
  <si>
    <t>Set/2031</t>
  </si>
  <si>
    <t>MOREIRINHA COM REPRES. TRANNSPORTES LTDA ME</t>
  </si>
  <si>
    <t>Parc. 7/18</t>
  </si>
  <si>
    <t>Parc. 8/18</t>
  </si>
  <si>
    <t>Dez/2032</t>
  </si>
  <si>
    <t xml:space="preserve">  Subtotal Dez/2026 — 10 pagamento(s)</t>
  </si>
  <si>
    <t>Marcelo Lopes Pereira</t>
  </si>
  <si>
    <t>Marcos Vinicius Madureira Gattini</t>
  </si>
  <si>
    <t xml:space="preserve">  ▌  JAN/2027  |  Capacidade de referência: R$30.000,00  |  6 pagamento(s)</t>
  </si>
  <si>
    <t>Nov/2027</t>
  </si>
  <si>
    <t xml:space="preserve">  Subtotal Jan/2027 — 6 pagamento(s)</t>
  </si>
  <si>
    <t xml:space="preserve">  ▌  FEV/2027  |  Capacidade de referência: R$30.000,00  |  7 pagamento(s)</t>
  </si>
  <si>
    <t>Ago/2026</t>
  </si>
  <si>
    <t>Rafael Teixeira</t>
  </si>
  <si>
    <t>Ago/2027</t>
  </si>
  <si>
    <t xml:space="preserve">  Subtotal Fev/2027 — 7 pagamento(s)</t>
  </si>
  <si>
    <t>UNNIROYAL QUIMICA LTDA - EPP</t>
  </si>
  <si>
    <t>Mar/2028</t>
  </si>
  <si>
    <t>Out/2029</t>
  </si>
  <si>
    <t>VALOREM SOLUCOES FINANCEIRAS S.A.</t>
  </si>
  <si>
    <t xml:space="preserve">  ▌  MAR/2027  |  Capacidade de referência: R$30.000,00  |  1 pagamento(s)  ⚠  PERÍODO EXCEPCIONAL</t>
  </si>
  <si>
    <t>Ago/2033</t>
  </si>
  <si>
    <t xml:space="preserve">  Subtotal Mar/2027 — 1 pagamento(s)</t>
  </si>
  <si>
    <t xml:space="preserve">  ▌  ABR/2027  |  Capacidade de referência: R$28.568,11  |  Ajuste de cap.: -R$1.431,89  |  11 pagamento(s)</t>
  </si>
  <si>
    <t>Parc. 1/10</t>
  </si>
  <si>
    <t>Abr/2025</t>
  </si>
  <si>
    <t>Parc. 2/10</t>
  </si>
  <si>
    <t>Abr/2026</t>
  </si>
  <si>
    <t>Parc. 3/10</t>
  </si>
  <si>
    <t>Parc. 9/18</t>
  </si>
  <si>
    <t>Parc. 10/18</t>
  </si>
  <si>
    <t>Dez/2034</t>
  </si>
  <si>
    <t>Parc. 11/18</t>
  </si>
  <si>
    <t>Dez/2035</t>
  </si>
  <si>
    <t xml:space="preserve">  Subtotal Abr/2027 — 11 pagamento(s)</t>
  </si>
  <si>
    <t xml:space="preserve">  ▌  MAI/2027  |  Capacidade de referência: R$30.000,00  |  1 pagamento(s)  ⚠  PERÍODO EXCEPCIONAL</t>
  </si>
  <si>
    <t xml:space="preserve">  Subtotal Mai/2027 — 1 pagamento(s)</t>
  </si>
  <si>
    <t xml:space="preserve">  ▌  JUN/2027  |  Capacidade de referência: R$7.171,83  |  Ajuste de cap.: -R$22.828,17  |  7 pagamento(s)  ⚠  PERÍODO EXCEPCIONAL</t>
  </si>
  <si>
    <t>Parc. 12/18</t>
  </si>
  <si>
    <t>Dez/2036</t>
  </si>
  <si>
    <t>Parc. 13/18</t>
  </si>
  <si>
    <t>Dez/2037</t>
  </si>
  <si>
    <t xml:space="preserve">  Subtotal Jun/2027 — 7 pagamento(s)</t>
  </si>
  <si>
    <t xml:space="preserve">  ▌  JUL/2027  |  Capacidade de referência: R$30.000,00  |  7 pagamento(s)</t>
  </si>
  <si>
    <t>Parc. 14/18</t>
  </si>
  <si>
    <t>Dez/2038</t>
  </si>
  <si>
    <t xml:space="preserve">  Subtotal Jul/2027 — 7 pagamento(s)</t>
  </si>
  <si>
    <t xml:space="preserve">  ▌  AGO/2027  |  Capacidade de referência: R$30.000,00  |  3 pagamento(s)</t>
  </si>
  <si>
    <t xml:space="preserve">  Subtotal Ago/2027 — 3 pagamento(s)</t>
  </si>
  <si>
    <t xml:space="preserve">  ▌  SET/2027  |  Capacidade de referência: R$30.000,00  |  6 pagamento(s)</t>
  </si>
  <si>
    <t>Parc. 15/18</t>
  </si>
  <si>
    <t>Dez/2039</t>
  </si>
  <si>
    <t>Parc. 16/18</t>
  </si>
  <si>
    <t>Dez/2040</t>
  </si>
  <si>
    <t xml:space="preserve">  Subtotal Set/2027 — 6 pagamento(s)</t>
  </si>
  <si>
    <t xml:space="preserve">  ▌  OUT/2027  |  Capacidade de referência: R$30.000,00  |  5 pagamento(s)</t>
  </si>
  <si>
    <t>Ago/2025</t>
  </si>
  <si>
    <t>Parc. 17/18</t>
  </si>
  <si>
    <t>Dez/2041</t>
  </si>
  <si>
    <t xml:space="preserve">  Subtotal Out/2027 — 5 pagamento(s)</t>
  </si>
  <si>
    <t xml:space="preserve">  ▌  NOV/2027  |  Capacidade de referência: R$30.000,00  |  3 pagamento(s)</t>
  </si>
  <si>
    <t xml:space="preserve">  Subtotal Nov/2027 — 3 pagamento(s)</t>
  </si>
  <si>
    <t xml:space="preserve">  ▌  DEZ/2027  |  Capacidade de referência: R$30.000,00  |  5 pagamento(s)  ⚠  PERÍODO EXCEPCIONAL</t>
  </si>
  <si>
    <t xml:space="preserve">  Subtotal Dez/2027 — 5 pagamento(s)</t>
  </si>
  <si>
    <t xml:space="preserve">  ▌  JAN/2028  |  Capacidade de referência: R$30.000,00  |  5 pagamento(s)  ⚠  PERÍODO EXCEPCIONAL</t>
  </si>
  <si>
    <t>Aguardando trânsito em julgado da sentença de 09/09/2026. Vencimento PRJ estimado (12 meses do trânsito). Programado acima da capacidade de referência do mês.</t>
  </si>
  <si>
    <t>Parc. 18/18</t>
  </si>
  <si>
    <t>Dez/2042</t>
  </si>
  <si>
    <t xml:space="preserve">  Subtotal Jan/2028 — 5 pagamento(s)</t>
  </si>
  <si>
    <t xml:space="preserve">  ▌  FEV/2028  |  Capacidade de referência: R$30.000,00  |  5 pagamento(s)</t>
  </si>
  <si>
    <t xml:space="preserve">  Subtotal Fev/2028 — 5 pagamento(s)</t>
  </si>
  <si>
    <t xml:space="preserve">  ▌  MAR/2028  |  Capacidade de referência: R$30.000,00  |  4 pagamento(s)</t>
  </si>
  <si>
    <t>Parc. 4/10</t>
  </si>
  <si>
    <t xml:space="preserve">  Subtotal Mar/2028 — 4 pagamento(s)</t>
  </si>
  <si>
    <t xml:space="preserve">  ▌  ABR/2028  |  Capacidade de referência: R$30.000,00  |  5 pagamento(s)  ⚠  PERÍODO EXCEPCIONAL</t>
  </si>
  <si>
    <t>Parc. 5/10</t>
  </si>
  <si>
    <t>Abr/2029</t>
  </si>
  <si>
    <t xml:space="preserve">  Subtotal Abr/2028 — 5 pagamento(s)</t>
  </si>
  <si>
    <t xml:space="preserve">  ▌  MAI/2028  |  Capacidade de referência: R$30.000,00  |  9 pagamento(s)</t>
  </si>
  <si>
    <t xml:space="preserve">  Subtotal Mai/2028 — 9 pagamento(s)</t>
  </si>
  <si>
    <t xml:space="preserve">  ▌  JUN/2028  |  Capacidade de referência: R$30.000,00  |  4 pagamento(s)</t>
  </si>
  <si>
    <t>Jun/2028</t>
  </si>
  <si>
    <t xml:space="preserve">  Subtotal Jun/2028 — 4 pagamento(s)</t>
  </si>
  <si>
    <t xml:space="preserve">  ▌  JUL/2028  |  Capacidade de referência: R$30.000,00  |  4 pagamento(s)</t>
  </si>
  <si>
    <t>Jul/2028</t>
  </si>
  <si>
    <t>Parc. 6/10</t>
  </si>
  <si>
    <t>Abr/2030</t>
  </si>
  <si>
    <t xml:space="preserve">  Subtotal Jul/2028 — 4 pagamento(s)</t>
  </si>
  <si>
    <t xml:space="preserve">  ▌  AGO/2028  |  Capacidade de referência: R$30.000,00  |  3 pagamento(s)</t>
  </si>
  <si>
    <t>Ago/2028</t>
  </si>
  <si>
    <t xml:space="preserve">  Subtotal Ago/2028 — 3 pagamento(s)</t>
  </si>
  <si>
    <t xml:space="preserve">  ▌  SET/2028  |  Capacidade de referência: R$30.000,00  |  6 pagamento(s)</t>
  </si>
  <si>
    <t>Set/2028</t>
  </si>
  <si>
    <t xml:space="preserve">  Subtotal Set/2028 — 6 pagamento(s)</t>
  </si>
  <si>
    <t xml:space="preserve">  ▌  OUT/2028  |  Capacidade de referência: R$30.000,00  |  7 pagamento(s)</t>
  </si>
  <si>
    <t>Out/2028</t>
  </si>
  <si>
    <t>Parc. 7/10</t>
  </si>
  <si>
    <t>Abr/2031</t>
  </si>
  <si>
    <t xml:space="preserve">  Subtotal Out/2028 — 7 pagamento(s)</t>
  </si>
  <si>
    <t xml:space="preserve">  ▌  NOV/2028  |  Capacidade de referência: R$30.000,00  |  4 pagamento(s)</t>
  </si>
  <si>
    <t>Nov/2028</t>
  </si>
  <si>
    <t xml:space="preserve">  Subtotal Nov/2028 — 4 pagamento(s)</t>
  </si>
  <si>
    <t xml:space="preserve">  ▌  DEZ/2028  |  Capacidade de referência: R$30.000,00  |  4 pagamento(s)  ⚠  PERÍODO EXCEPCIONAL</t>
  </si>
  <si>
    <t xml:space="preserve">  Subtotal Dez/2028 — 4 pagamento(s)</t>
  </si>
  <si>
    <t xml:space="preserve">  ▌  JAN/2029  |  Capacidade de referência: R$30.000,00  |  6 pagamento(s)</t>
  </si>
  <si>
    <t>Jan/2029</t>
  </si>
  <si>
    <t xml:space="preserve">  Subtotal Jan/2029 — 6 pagamento(s)</t>
  </si>
  <si>
    <t xml:space="preserve">  ▌  FEV/2029  |  Capacidade de referência: R$30.000,00  |  5 pagamento(s)</t>
  </si>
  <si>
    <t>Fev/2029</t>
  </si>
  <si>
    <t xml:space="preserve">  Subtotal Fev/2029 — 5 pagamento(s)</t>
  </si>
  <si>
    <t xml:space="preserve">  ▌  MAR/2029  |  Capacidade de referência: R$30.000,00  |  4 pagamento(s)</t>
  </si>
  <si>
    <t>Mar/2029</t>
  </si>
  <si>
    <t xml:space="preserve">  Subtotal Mar/2029 — 4 pagamento(s)</t>
  </si>
  <si>
    <t xml:space="preserve">  ▌  ABR/2029  |  Capacidade de referência: R$30.000,00  |  10 pagamento(s)</t>
  </si>
  <si>
    <t>Parc. 8/10</t>
  </si>
  <si>
    <t>Abr/2032</t>
  </si>
  <si>
    <t xml:space="preserve">  Subtotal Abr/2029 — 10 pagamento(s)</t>
  </si>
  <si>
    <t xml:space="preserve">  ▌  MAI/2029  |  Capacidade de referência: R$30.000,00  |  4 pagamento(s)</t>
  </si>
  <si>
    <t>Mai/2029</t>
  </si>
  <si>
    <t xml:space="preserve">  Subtotal Mai/2029 — 4 pagamento(s)</t>
  </si>
  <si>
    <t xml:space="preserve">  ▌  JUN/2029  |  Capacidade de referência: R$30.000,00  |  6 pagamento(s)</t>
  </si>
  <si>
    <t>Jun/2029</t>
  </si>
  <si>
    <t>Parc. 9/10</t>
  </si>
  <si>
    <t xml:space="preserve">  Subtotal Jun/2029 — 6 pagamento(s)</t>
  </si>
  <si>
    <t xml:space="preserve">  ▌  JUL/2029  |  Capacidade de referência: R$30.000,00  |  8 pagamento(s)</t>
  </si>
  <si>
    <t>Jul/2029</t>
  </si>
  <si>
    <t xml:space="preserve">  Subtotal Jul/2029 — 8 pagamento(s)</t>
  </si>
  <si>
    <t xml:space="preserve">  ▌  AGO/2029  |  Capacidade de referência: R$30.000,00  |  5 pagamento(s)  ⚠  PERÍODO EXCEPCIONAL</t>
  </si>
  <si>
    <t xml:space="preserve">  Subtotal Ago/2029 — 5 pagamento(s)</t>
  </si>
  <si>
    <t xml:space="preserve">  ▌  SET/2029  |  Capacidade de referência: R$30.000,00  |  4 pagamento(s)  ⚠  PERÍODO EXCEPCIONAL</t>
  </si>
  <si>
    <t>Set/2029</t>
  </si>
  <si>
    <t xml:space="preserve">  Subtotal Set/2029 — 4 pagamento(s)</t>
  </si>
  <si>
    <t xml:space="preserve">  ▌  OUT/2029  |  Capacidade de referência: R$30.000,00  |  8 pagamento(s)  ⚠  PERÍODO EXCEPCIONAL</t>
  </si>
  <si>
    <t>Parc. 10/10</t>
  </si>
  <si>
    <t>Abr/2034</t>
  </si>
  <si>
    <t xml:space="preserve">  Subtotal Out/2029 — 8 pagamento(s)</t>
  </si>
  <si>
    <t xml:space="preserve">  ▌  NOV/2029  |  Capacidade de referência: R$30.000,00  |  5 pagamento(s)  ⚠  PERÍODO EXCEPCIONAL</t>
  </si>
  <si>
    <t>Nov/2029</t>
  </si>
  <si>
    <t xml:space="preserve">  Subtotal Nov/2029 — 5 pagamento(s)</t>
  </si>
  <si>
    <t xml:space="preserve">  ▌  DEZ/2029  |  Capacidade de referência: R$30.000,00  |  5 pagamento(s)  ⚠  PERÍODO EXCEPCIONAL</t>
  </si>
  <si>
    <t xml:space="preserve">  Subtotal Dez/2029 — 5 pagamento(s)</t>
  </si>
  <si>
    <t xml:space="preserve">  ▌  JAN/2030  |  Capacidade de referência: R$30.000,00  |  3 pagamento(s)</t>
  </si>
  <si>
    <t xml:space="preserve">  Subtotal Jan/2030 — 3 pagamento(s)</t>
  </si>
  <si>
    <t xml:space="preserve">  ▌  FEV/2030  |  Capacidade de referência: R$30.000,00  |  8 pagamento(s)</t>
  </si>
  <si>
    <t xml:space="preserve">  Subtotal Fev/2030 — 8 pagamento(s)</t>
  </si>
  <si>
    <t xml:space="preserve">  ▌  MAR/2030  |  Capacidade de referência: R$30.000,00  |  5 pagamento(s)</t>
  </si>
  <si>
    <t>Mar/2030</t>
  </si>
  <si>
    <t xml:space="preserve">  Subtotal Mar/2030 — 5 pagamento(s)</t>
  </si>
  <si>
    <t xml:space="preserve">  ▌  ABR/2030  |  Capacidade de referência: R$30.000,00  |  13 pagamento(s)</t>
  </si>
  <si>
    <t xml:space="preserve">  Subtotal Abr/2030 — 13 pagamento(s)</t>
  </si>
  <si>
    <t xml:space="preserve">  ▌  MAI/2030  |  Capacidade de referência: R$30.000,00  |  4 pagamento(s)  ⚠  PERÍODO EXCEPCIONAL</t>
  </si>
  <si>
    <t>Mai/2030</t>
  </si>
  <si>
    <t xml:space="preserve">  Subtotal Mai/2030 — 4 pagamento(s)</t>
  </si>
  <si>
    <t xml:space="preserve">  ▌  JUN/2030  |  Capacidade de referência: R$30.000,00  |  6 pagamento(s)</t>
  </si>
  <si>
    <t>Jun/2030</t>
  </si>
  <si>
    <t xml:space="preserve">  Subtotal Jun/2030 — 6 pagamento(s)</t>
  </si>
  <si>
    <t xml:space="preserve">  ▌  JUL/2030  |  Capacidade de referência: R$30.000,00  |  8 pagamento(s)</t>
  </si>
  <si>
    <t xml:space="preserve">  Subtotal Jul/2030 — 8 pagamento(s)</t>
  </si>
  <si>
    <t xml:space="preserve">  ▌  AGO/2030  |  Capacidade de referência: R$30.000,00  |  4 pagamento(s)</t>
  </si>
  <si>
    <t>Ago/2030</t>
  </si>
  <si>
    <t xml:space="preserve">  Subtotal Ago/2030 — 4 pagamento(s)</t>
  </si>
  <si>
    <t xml:space="preserve">  ▌  SET/2030  |  Capacidade de referência: R$30.000,00  |  3 pagamento(s)</t>
  </si>
  <si>
    <t>Set/2030</t>
  </si>
  <si>
    <t xml:space="preserve">  Subtotal Set/2030 — 3 pagamento(s)</t>
  </si>
  <si>
    <t xml:space="preserve">  ▌  OUT/2030  |  Capacidade de referência: R$30.000,00  |  2 pagamento(s)</t>
  </si>
  <si>
    <t>Out/2030</t>
  </si>
  <si>
    <t xml:space="preserve">  Subtotal Out/2030 — 2 pagamento(s)</t>
  </si>
  <si>
    <t xml:space="preserve">  ▌  NOV/2030  |  Capacidade de referência: R$30.000,00  |  5 pagamento(s)  ⚠  PERÍODO EXCEPCIONAL</t>
  </si>
  <si>
    <t>Nov/2030</t>
  </si>
  <si>
    <t xml:space="preserve">  Subtotal Nov/2030 — 5 pagamento(s)</t>
  </si>
  <si>
    <t xml:space="preserve">  ▌  DEZ/2030  |  Capacidade de referência: R$30.000,00  |  5 pagamento(s)  ⚠  PERÍODO EXCEPCIONAL</t>
  </si>
  <si>
    <t xml:space="preserve">  Subtotal Dez/2030 — 5 pagamento(s)</t>
  </si>
  <si>
    <t xml:space="preserve">  ▌  JAN/2031  |  Capacidade de referência: R$30.000,00  |  4 pagamento(s)  ⚠  PERÍODO EXCEPCIONAL</t>
  </si>
  <si>
    <t xml:space="preserve">  Subtotal Jan/2031 — 4 pagamento(s)</t>
  </si>
  <si>
    <t xml:space="preserve">  ▌  FEV/2031  |  Capacidade de referência: R$30.000,00  |  2 pagamento(s)</t>
  </si>
  <si>
    <t>Fev/2031</t>
  </si>
  <si>
    <t xml:space="preserve">  Subtotal Fev/2031 — 2 pagamento(s)</t>
  </si>
  <si>
    <t xml:space="preserve">  ▌  MAR/2031  |  Capacidade de referência: R$30.000,00  |  8 pagamento(s)</t>
  </si>
  <si>
    <t>Mar/2031</t>
  </si>
  <si>
    <t xml:space="preserve">  Subtotal Mar/2031 — 8 pagamento(s)</t>
  </si>
  <si>
    <t xml:space="preserve">  ▌  ABR/2031  |  Capacidade de referência: R$30.000,00  |  6 pagamento(s)</t>
  </si>
  <si>
    <t xml:space="preserve">  Subtotal Abr/2031 — 6 pagamento(s)</t>
  </si>
  <si>
    <t xml:space="preserve">  ▌  MAI/2031  |  Capacidade de referência: R$30.000,00  |  7 pagamento(s)</t>
  </si>
  <si>
    <t>Mai/2031</t>
  </si>
  <si>
    <t xml:space="preserve">  Subtotal Mai/2031 — 7 pagamento(s)</t>
  </si>
  <si>
    <t xml:space="preserve">  ▌  JUN/2031  |  Capacidade de referência: R$30.000,00  |  3 pagamento(s)</t>
  </si>
  <si>
    <t>Jun/2031</t>
  </si>
  <si>
    <t xml:space="preserve">  Subtotal Jun/2031 — 3 pagamento(s)</t>
  </si>
  <si>
    <t xml:space="preserve">  ▌  JUL/2031  |  Capacidade de referência: R$30.000,00  |  2 pagamento(s)</t>
  </si>
  <si>
    <t xml:space="preserve">  Subtotal Jul/2031 — 2 pagamento(s)</t>
  </si>
  <si>
    <t xml:space="preserve">  ▌  AGO/2031  |  Capacidade de referência: R$30.000,00  |  4 pagamento(s)</t>
  </si>
  <si>
    <t>Ago/2031</t>
  </si>
  <si>
    <t xml:space="preserve">  Subtotal Ago/2031 — 4 pagamento(s)</t>
  </si>
  <si>
    <t xml:space="preserve">  ▌  SET/2031  |  Capacidade de referência: R$30.000,00  |  4 pagamento(s)</t>
  </si>
  <si>
    <t xml:space="preserve">  Subtotal Set/2031 — 4 pagamento(s)</t>
  </si>
  <si>
    <t xml:space="preserve">  ▌  OUT/2031  |  Capacidade de referência: R$30.000,00  |  4 pagamento(s)  ⚠  PERÍODO EXCEPCIONAL</t>
  </si>
  <si>
    <t>Out/2031</t>
  </si>
  <si>
    <t xml:space="preserve">  Subtotal Out/2031 — 4 pagamento(s)</t>
  </si>
  <si>
    <t xml:space="preserve">  ▌  NOV/2031  |  Capacidade de referência: R$30.000,00  |  2 pagamento(s)</t>
  </si>
  <si>
    <t>Nov/2031</t>
  </si>
  <si>
    <t xml:space="preserve">  Subtotal Nov/2031 — 2 pagamento(s)</t>
  </si>
  <si>
    <t xml:space="preserve">  ▌  DEZ/2031  |  Capacidade de referência: R$30.000,00  |  9 pagamento(s)  ⚠  PERÍODO EXCEPCIONAL</t>
  </si>
  <si>
    <t xml:space="preserve">  Subtotal Dez/2031 — 9 pagamento(s)</t>
  </si>
  <si>
    <t xml:space="preserve">  ▌  JAN/2032  |  Capacidade de referência: R$30.000,00  |  5 pagamento(s)</t>
  </si>
  <si>
    <t>Jan/2032</t>
  </si>
  <si>
    <t xml:space="preserve">  Subtotal Jan/2032 — 5 pagamento(s)</t>
  </si>
  <si>
    <t xml:space="preserve">  ▌  FEV/2032  |  Capacidade de referência: R$30.000,00  |  6 pagamento(s)</t>
  </si>
  <si>
    <t>Fev/2032</t>
  </si>
  <si>
    <t xml:space="preserve">  Subtotal Fev/2032 — 6 pagamento(s)</t>
  </si>
  <si>
    <t xml:space="preserve">  ▌  MAR/2032  |  Capacidade de referência: R$30.000,00  |  2 pagamento(s)</t>
  </si>
  <si>
    <t>Mar/2032</t>
  </si>
  <si>
    <t xml:space="preserve">  Subtotal Mar/2032 — 2 pagamento(s)</t>
  </si>
  <si>
    <t xml:space="preserve">  ▌  ABR/2032  |  Capacidade de referência: R$30.000,00  |  5 pagamento(s)</t>
  </si>
  <si>
    <t xml:space="preserve">  Subtotal Abr/2032 — 5 pagamento(s)</t>
  </si>
  <si>
    <t xml:space="preserve">  ▌  MAI/2032  |  Capacidade de referência: R$30.000,00  |  1 pagamento(s)</t>
  </si>
  <si>
    <t>Mai/2032</t>
  </si>
  <si>
    <t xml:space="preserve">  Subtotal Mai/2032 — 1 pagamento(s)</t>
  </si>
  <si>
    <t xml:space="preserve">  ▌  JUN/2032  |  Capacidade de referência: R$30.000,00  |  3 pagamento(s)</t>
  </si>
  <si>
    <t>Jun/2032</t>
  </si>
  <si>
    <t xml:space="preserve">  Subtotal Jun/2032 — 3 pagamento(s)</t>
  </si>
  <si>
    <t xml:space="preserve">  ▌  JUL/2032  |  Capacidade de referência: R$30.000,00  |  2 pagamento(s)</t>
  </si>
  <si>
    <t>Jul/2032</t>
  </si>
  <si>
    <t xml:space="preserve">  Subtotal Jul/2032 — 2 pagamento(s)</t>
  </si>
  <si>
    <t xml:space="preserve">  ▌  AGO/2032  |  Capacidade de referência: R$30.000,00  |  1 pagamento(s)</t>
  </si>
  <si>
    <t>Ago/2032</t>
  </si>
  <si>
    <t xml:space="preserve">  Subtotal Ago/2032 — 1 pagamento(s)</t>
  </si>
  <si>
    <t xml:space="preserve">  ▌  SET/2032  |  Capacidade de referência: R$30.000,00  |  8 pagamento(s)  ⚠  PERÍODO EXCEPCIONAL</t>
  </si>
  <si>
    <t>Set/2032</t>
  </si>
  <si>
    <t xml:space="preserve">  Subtotal Set/2032 — 8 pagamento(s)</t>
  </si>
  <si>
    <t xml:space="preserve">  ▌  OUT/2032  |  Capacidade de referência: R$30.000,00  |  5 pagamento(s)</t>
  </si>
  <si>
    <t>Out/2032</t>
  </si>
  <si>
    <t xml:space="preserve">  Subtotal Out/2032 — 5 pagamento(s)</t>
  </si>
  <si>
    <t xml:space="preserve">  ▌  NOV/2032  |  Capacidade de referência: R$30.000,00  |  5 pagamento(s)</t>
  </si>
  <si>
    <t>Nov/2032</t>
  </si>
  <si>
    <t xml:space="preserve">  Subtotal Nov/2032 — 5 pagamento(s)</t>
  </si>
  <si>
    <t xml:space="preserve">  ▌  DEZ/2032  |  Capacidade de referência: R$30.000,00  |  3 pagamento(s)  ⚠  PERÍODO EXCEPCIONAL</t>
  </si>
  <si>
    <t xml:space="preserve">  Subtotal Dez/2032 — 3 pagamento(s)</t>
  </si>
  <si>
    <t xml:space="preserve">  ▌  JAN/2033  |  Capacidade de referência: R$30.000,00  |  1 pagamento(s)</t>
  </si>
  <si>
    <t>Jan/2033</t>
  </si>
  <si>
    <t xml:space="preserve">  Subtotal Jan/2033 — 1 pagamento(s)</t>
  </si>
  <si>
    <t xml:space="preserve">  ▌  FEV/2033  |  Capacidade de referência: R$30.000,00  |  5 pagamento(s)</t>
  </si>
  <si>
    <t>Fev/2033</t>
  </si>
  <si>
    <t xml:space="preserve">  Subtotal Fev/2033 — 5 pagamento(s)</t>
  </si>
  <si>
    <t xml:space="preserve">  ▌  MAR/2033  |  Capacidade de referência: R$30.000,00  |  3 pagamento(s)</t>
  </si>
  <si>
    <t>Mar/2033</t>
  </si>
  <si>
    <t xml:space="preserve">  Subtotal Mar/2033 — 3 pagamento(s)</t>
  </si>
  <si>
    <t xml:space="preserve">  ▌  ABR/2033  |  Capacidade de referência: R$30.000,00  |  10 pagamento(s)</t>
  </si>
  <si>
    <t xml:space="preserve">  Subtotal Abr/2033 — 10 pagamento(s)</t>
  </si>
  <si>
    <t xml:space="preserve">  ▌  MAI/2033  |  Capacidade de referência: R$30.000,00  |  2 pagamento(s)</t>
  </si>
  <si>
    <t xml:space="preserve">  Subtotal Mai/2033 — 2 pagamento(s)</t>
  </si>
  <si>
    <t xml:space="preserve">  ▌  JUN/2033  |  Capacidade de referência: R$30.000,00  |  1 pagamento(s)</t>
  </si>
  <si>
    <t>Jun/2033</t>
  </si>
  <si>
    <t xml:space="preserve">  Subtotal Jun/2033 — 1 pagamento(s)</t>
  </si>
  <si>
    <t xml:space="preserve">  ▌  JUL/2033  |  Capacidade de referência: R$30.000,00  |  4 pagamento(s)</t>
  </si>
  <si>
    <t xml:space="preserve">  Subtotal Jul/2033 — 4 pagamento(s)</t>
  </si>
  <si>
    <t xml:space="preserve">  ▌  AGO/2033  |  Capacidade de referência: R$30.000,00  |  4 pagamento(s)  ⚠  PERÍODO EXCEPCIONAL</t>
  </si>
  <si>
    <t xml:space="preserve">  Subtotal Ago/2033 — 4 pagamento(s)</t>
  </si>
  <si>
    <t xml:space="preserve">  ▌  SET/2033  |  Capacidade de referência: R$30.000,00  |  1 pagamento(s)</t>
  </si>
  <si>
    <t>Set/2033</t>
  </si>
  <si>
    <t xml:space="preserve">  Subtotal Set/2033 — 1 pagamento(s)</t>
  </si>
  <si>
    <t xml:space="preserve">  ▌  OUT/2033  |  Capacidade de referência: R$30.000,00  |  1 pagamento(s)</t>
  </si>
  <si>
    <t>Out/2033</t>
  </si>
  <si>
    <t xml:space="preserve">  Subtotal Out/2033 — 1 pagamento(s)</t>
  </si>
  <si>
    <t xml:space="preserve">  ▌  NOV/2033  |  Capacidade de referência: R$30.000,00  |  4 pagamento(s)</t>
  </si>
  <si>
    <t xml:space="preserve">  Subtotal Nov/2033 — 4 pagamento(s)</t>
  </si>
  <si>
    <t xml:space="preserve">  ▌  DEZ/2033  |  Capacidade de referência: R$30.000,00  |  3 pagamento(s)  ⚠  PERÍODO EXCEPCIONAL</t>
  </si>
  <si>
    <t xml:space="preserve">  Subtotal Dez/2033 — 3 pagamento(s)</t>
  </si>
  <si>
    <t xml:space="preserve">  ▌  JAN/2034  |  Capacidade de referência: R$30.000,00  |  1 pagamento(s)</t>
  </si>
  <si>
    <t xml:space="preserve">  Subtotal Jan/2034 — 1 pagamento(s)</t>
  </si>
  <si>
    <t xml:space="preserve">  ▌  FEV/2034  |  Capacidade de referência: R$30.000,00  |  1 pagamento(s)</t>
  </si>
  <si>
    <t xml:space="preserve">  Subtotal Fev/2034 — 1 pagamento(s)</t>
  </si>
  <si>
    <t xml:space="preserve">  ▌  AGO/2034  |  Capacidade de referência: R$30.000,00  |  1 pagamento(s)  ⚠  PERÍODO EXCEPCIONAL</t>
  </si>
  <si>
    <t>Ago/2034</t>
  </si>
  <si>
    <t xml:space="preserve">  Subtotal Ago/2034 — 1 pagamento(s)</t>
  </si>
  <si>
    <t xml:space="preserve">  ▌  DEZ/2034  |  Capacidade de referência: R$30.000,00  |  1 pagamento(s)</t>
  </si>
  <si>
    <t xml:space="preserve">  Subtotal Dez/2034 — 1 pagamento(s)</t>
  </si>
  <si>
    <t xml:space="preserve">  ▌  AGO/2035  |  Capacidade de referência: R$30.000,00  |  1 pagamento(s)  ⚠  PERÍODO EXCEPCIONAL</t>
  </si>
  <si>
    <t>Ago/2035</t>
  </si>
  <si>
    <t xml:space="preserve">  Subtotal Ago/2035 — 1 pagamento(s)</t>
  </si>
  <si>
    <t xml:space="preserve">  ▌  DEZ/2035  |  Capacidade de referência: R$30.000,00  |  1 pagamento(s)</t>
  </si>
  <si>
    <t xml:space="preserve">  Subtotal Dez/2035 — 1 pagamento(s)</t>
  </si>
  <si>
    <t xml:space="preserve">  ▌  AGO/2036  |  Capacidade de referência: R$30.000,00  |  1 pagamento(s)  ⚠  PERÍODO EXCEPCIONAL</t>
  </si>
  <si>
    <t>Ago/2036</t>
  </si>
  <si>
    <t xml:space="preserve">  Subtotal Ago/2036 — 1 pagamento(s)</t>
  </si>
  <si>
    <t xml:space="preserve">  ▌  DEZ/2036  |  Capacidade de referência: R$30.000,00  |  1 pagamento(s)</t>
  </si>
  <si>
    <t xml:space="preserve">  Subtotal Dez/2036 — 1 pagamento(s)</t>
  </si>
  <si>
    <t xml:space="preserve">  ▌  AGO/2037  |  Capacidade de referência: R$30.000,00  |  1 pagamento(s)  ⚠  PERÍODO EXCEPCIONAL</t>
  </si>
  <si>
    <t>Ago/2037</t>
  </si>
  <si>
    <t xml:space="preserve">  Subtotal Ago/2037 — 1 pagamento(s)</t>
  </si>
  <si>
    <t xml:space="preserve">  ▌  DEZ/2037  |  Capacidade de referência: R$30.000,00  |  1 pagamento(s)</t>
  </si>
  <si>
    <t xml:space="preserve">  Subtotal Dez/2037 — 1 pagamento(s)</t>
  </si>
  <si>
    <t xml:space="preserve">  ▌  AGO/2038  |  Capacidade de referência: R$30.000,00  |  1 pagamento(s)  ⚠  PERÍODO EXCEPCIONAL</t>
  </si>
  <si>
    <t>Ago/2038</t>
  </si>
  <si>
    <t xml:space="preserve">  Subtotal Ago/2038 — 1 pagamento(s)</t>
  </si>
  <si>
    <t xml:space="preserve">  ▌  DEZ/2038  |  Capacidade de referência: R$30.000,00  |  1 pagamento(s)</t>
  </si>
  <si>
    <t xml:space="preserve">  Subtotal Dez/2038 — 1 pagamento(s)</t>
  </si>
  <si>
    <t xml:space="preserve">  ▌  AGO/2039  |  Capacidade de referência: R$30.000,00  |  1 pagamento(s)  ⚠  PERÍODO EXCEPCIONAL</t>
  </si>
  <si>
    <t>Ago/2039</t>
  </si>
  <si>
    <t xml:space="preserve">  Subtotal Ago/2039 — 1 pagamento(s)</t>
  </si>
  <si>
    <t xml:space="preserve">  ▌  DEZ/2039  |  Capacidade de referência: R$30.000,00  |  1 pagamento(s)</t>
  </si>
  <si>
    <t xml:space="preserve">  Subtotal Dez/2039 — 1 pagamento(s)</t>
  </si>
  <si>
    <t xml:space="preserve">  ▌  JAN/2040  |  Capacidade de referência: R$30.000,00  |  1 pagamento(s)</t>
  </si>
  <si>
    <t>Jan/2040</t>
  </si>
  <si>
    <t xml:space="preserve">  Subtotal Jan/2040 — 1 pagamento(s)</t>
  </si>
  <si>
    <t xml:space="preserve">  ▌  ABR/2040  |  Capacidade de referência: R$30.000,00  |  1 pagamento(s)</t>
  </si>
  <si>
    <t>Abr/2040</t>
  </si>
  <si>
    <t xml:space="preserve">  Subtotal Abr/2040 — 1 pagamento(s)</t>
  </si>
  <si>
    <t xml:space="preserve">  ▌  JUL/2040  |  Capacidade de referência: R$30.000,00  |  1 pagamento(s)</t>
  </si>
  <si>
    <t xml:space="preserve">  Subtotal Jul/2040 — 1 pagamento(s)</t>
  </si>
  <si>
    <t xml:space="preserve">  ▌  AGO/2040  |  Capacidade de referência: R$30.000,00  |  1 pagamento(s)  ⚠  PERÍODO EXCEPCIONAL</t>
  </si>
  <si>
    <t xml:space="preserve">  Subtotal Ago/2040 — 1 pagamento(s)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</si>
</sst>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R$ -416]#,##0.00"/>
  </numFmts>
  <fonts count="18">
    <font>
      <sz val="11.0"/>
      <color theme="1"/>
      <name val="Calibri"/>
      <scheme val="minor"/>
    </font>
    <font>
      <b/>
      <sz val="14.0"/>
      <color rgb="FFFFFFFF"/>
      <name val="Arial"/>
    </font>
    <font>
      <sz val="9.0"/>
      <color rgb="FF212121"/>
      <name val="Arial"/>
    </font>
    <font/>
    <font>
      <b/>
      <sz val="11.0"/>
      <color rgb="FFFFFFFF"/>
      <name val="Arial"/>
    </font>
    <font>
      <sz val="9.0"/>
      <color rgb="FF5D4037"/>
      <name val="Arial"/>
    </font>
    <font>
      <sz val="8.0"/>
      <color rgb="FFB71C1C"/>
      <name val="Arial"/>
    </font>
    <font>
      <sz val="11.0"/>
      <color theme="1"/>
      <name val="Calibri"/>
    </font>
    <font>
      <sz val="8.0"/>
      <color rgb="FF5D4037"/>
      <name val="Arial"/>
    </font>
    <font>
      <b/>
      <sz val="9.0"/>
      <color rgb="FFFFFFFF"/>
      <name val="Arial"/>
    </font>
    <font>
      <b/>
      <sz val="9.0"/>
      <color rgb="FF880E4F"/>
      <name val="Arial"/>
    </font>
    <font>
      <sz val="9.0"/>
      <color rgb="FFB71C1C"/>
      <name val="Arial"/>
    </font>
    <font>
      <sz val="9.0"/>
      <color theme="1"/>
      <name val="Arial"/>
    </font>
    <font>
      <b/>
      <sz val="8.0"/>
      <color rgb="FFFFFFFF"/>
      <name val="Arial"/>
    </font>
    <font>
      <b/>
      <sz val="8.0"/>
      <color rgb="FF212121"/>
      <name val="Arial"/>
    </font>
    <font>
      <sz val="8.0"/>
      <color rgb="FF2E7D32"/>
      <name val="Arial"/>
    </font>
    <font>
      <sz val="9.0"/>
      <color rgb="FF33691E"/>
      <name val="Arial"/>
    </font>
    <font>
      <b/>
      <sz val="8.0"/>
      <color rgb="FF880E4F"/>
      <name val="Arial"/>
    </font>
  </fonts>
  <fills count="14">
    <fill>
      <patternFill patternType="none"/>
    </fill>
    <fill>
      <patternFill patternType="lightGray"/>
    </fill>
    <fill>
      <patternFill patternType="solid">
        <fgColor rgb="FFC2185B"/>
        <bgColor rgb="FFC2185B"/>
      </patternFill>
    </fill>
    <fill>
      <patternFill patternType="solid">
        <fgColor rgb="FFE91E8C"/>
        <bgColor rgb="FFE91E8C"/>
      </patternFill>
    </fill>
    <fill>
      <patternFill patternType="solid">
        <fgColor rgb="FFFFF8F9"/>
        <bgColor rgb="FFFFF8F9"/>
      </patternFill>
    </fill>
    <fill>
      <patternFill patternType="solid">
        <fgColor rgb="FFFFEBEE"/>
        <bgColor rgb="FFFFEBEE"/>
      </patternFill>
    </fill>
    <fill>
      <patternFill patternType="solid">
        <fgColor rgb="FFF8BBD0"/>
        <bgColor rgb="FFF8BBD0"/>
      </patternFill>
    </fill>
    <fill>
      <patternFill patternType="solid">
        <fgColor rgb="FFFFF0F5"/>
        <bgColor rgb="FFFFF0F5"/>
      </patternFill>
    </fill>
    <fill>
      <patternFill patternType="solid">
        <fgColor rgb="FFFFFFFF"/>
        <bgColor rgb="FFFFFFFF"/>
      </patternFill>
    </fill>
    <fill>
      <patternFill patternType="solid">
        <fgColor rgb="FF880E4F"/>
        <bgColor rgb="FF880E4F"/>
      </patternFill>
    </fill>
    <fill>
      <patternFill patternType="solid">
        <fgColor rgb="FFFCE4EC"/>
        <bgColor rgb="FFFCE4EC"/>
      </patternFill>
    </fill>
    <fill>
      <patternFill patternType="solid">
        <fgColor rgb="FFE8F5E9"/>
        <bgColor rgb="FFE8F5E9"/>
      </patternFill>
    </fill>
    <fill>
      <patternFill patternType="solid">
        <fgColor rgb="FFF1F8E9"/>
        <bgColor rgb="FFF1F8E9"/>
      </patternFill>
    </fill>
    <fill>
      <patternFill patternType="solid">
        <fgColor rgb="FFE3F2FD"/>
        <bgColor rgb="FFE3F2FD"/>
      </patternFill>
    </fill>
  </fills>
  <borders count="5">
    <border/>
    <border>
      <left/>
      <top/>
      <bottom/>
    </border>
    <border>
      <top/>
      <bottom/>
    </border>
    <border>
      <right/>
      <top/>
      <bottom/>
    </border>
    <border>
      <left/>
      <right/>
      <top/>
      <bottom/>
    </border>
  </borders>
  <cellStyleXfs count="1">
    <xf borderId="0" fillId="0" fontId="0" numFmtId="0" applyAlignment="1" applyFont="1"/>
  </cellStyleXfs>
  <cellXfs count="45">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3" fontId="2" numFmtId="0" xfId="0" applyAlignment="1" applyBorder="1" applyFill="1" applyFont="1">
      <alignment horizontal="center" shrinkToFit="0" vertical="center" wrapText="1"/>
    </xf>
    <xf borderId="1" fillId="3" fontId="4" numFmtId="0" xfId="0" applyAlignment="1" applyBorder="1" applyFill="1" applyFont="1">
      <alignment horizontal="center" shrinkToFit="0" vertical="center" wrapText="1"/>
    </xf>
    <xf borderId="1" fillId="4" fontId="5" numFmtId="0" xfId="0" applyAlignment="1" applyBorder="1" applyFill="1" applyFont="1">
      <alignment horizontal="center" shrinkToFit="0" vertical="center" wrapText="1"/>
    </xf>
    <xf borderId="1" fillId="5" fontId="2" numFmtId="0" xfId="0" applyAlignment="1" applyBorder="1" applyFill="1" applyFont="1">
      <alignment horizontal="center" shrinkToFit="0" vertical="center" wrapText="1"/>
    </xf>
    <xf borderId="1" fillId="5" fontId="6" numFmtId="0" xfId="0" applyAlignment="1" applyBorder="1" applyFill="1" applyFont="1">
      <alignment horizontal="center" shrinkToFit="0" vertical="center" wrapText="1"/>
    </xf>
    <xf borderId="0" fillId="0" fontId="7" numFmtId="0" xfId="0" applyAlignment="1" applyFont="1">
      <alignment shrinkToFit="0" vertical="center" wrapText="1"/>
    </xf>
    <xf borderId="0" fillId="0" fontId="7" numFmtId="0" xfId="0" applyAlignment="1" applyFont="1">
      <alignment shrinkToFit="0" vertical="bottom" wrapText="0"/>
    </xf>
    <xf borderId="1" fillId="4" fontId="8" numFmtId="0" xfId="0" applyAlignment="1" applyBorder="1" applyFill="1" applyFont="1">
      <alignment horizontal="left" shrinkToFit="0" vertical="center" wrapText="1"/>
    </xf>
    <xf borderId="1" fillId="2" fontId="9" numFmtId="0" xfId="0" applyAlignment="1" applyBorder="1" applyFill="1" applyFont="1">
      <alignment horizontal="left" shrinkToFit="0" vertical="center" wrapText="1"/>
    </xf>
    <xf borderId="4" fillId="2" fontId="9" numFmtId="0" xfId="0" applyAlignment="1" applyBorder="1" applyFill="1" applyFont="1">
      <alignment horizontal="center" shrinkToFit="0" vertical="center" wrapText="1"/>
    </xf>
    <xf borderId="4" fillId="6" fontId="10" numFmtId="0" xfId="0" applyAlignment="1" applyBorder="1" applyFill="1" applyFont="1">
      <alignment horizontal="left" shrinkToFit="0" vertical="center" wrapText="1"/>
    </xf>
    <xf borderId="1" fillId="5" fontId="11" numFmtId="0" xfId="0" applyAlignment="1" applyBorder="1" applyFill="1" applyFont="1">
      <alignment horizontal="left" shrinkToFit="0" vertical="center" wrapText="1"/>
    </xf>
    <xf borderId="1" fillId="7" fontId="2" numFmtId="0" xfId="0" applyAlignment="1" applyBorder="1" applyFill="1" applyFont="1">
      <alignment horizontal="left" shrinkToFit="0" vertical="center" wrapText="1"/>
    </xf>
    <xf borderId="4" fillId="2" fontId="9" numFmtId="164" xfId="0" applyAlignment="1" applyBorder="1" applyFill="1" applyFont="1" applyNumberFormat="1">
      <alignment horizontal="center" shrinkToFit="0" vertical="center" wrapText="1"/>
    </xf>
    <xf borderId="1" fillId="8" fontId="2" numFmtId="0" xfId="0" applyAlignment="1" applyBorder="1" applyFill="1" applyFont="1">
      <alignment horizontal="left" shrinkToFit="0" vertical="center" wrapText="1"/>
    </xf>
    <xf borderId="4" fillId="7" fontId="2" numFmtId="0" xfId="0" applyAlignment="1" applyBorder="1" applyFill="1" applyFont="1">
      <alignment horizontal="left" shrinkToFit="0" vertical="center" wrapText="1"/>
    </xf>
    <xf borderId="4" fillId="7" fontId="2" numFmtId="0" xfId="0" applyAlignment="1" applyBorder="1" applyFill="1" applyFont="1">
      <alignment horizontal="center" shrinkToFit="0" vertical="center" wrapText="1"/>
    </xf>
    <xf borderId="4" fillId="3" fontId="9" numFmtId="0" xfId="0" applyAlignment="1" applyBorder="1" applyFill="1" applyFont="1">
      <alignment horizontal="center" shrinkToFit="0" vertical="center" wrapText="1"/>
    </xf>
    <xf borderId="4" fillId="7" fontId="2" numFmtId="164" xfId="0" applyAlignment="1" applyBorder="1" applyFill="1" applyFont="1" applyNumberFormat="1">
      <alignment horizontal="center" shrinkToFit="0" vertical="center" wrapText="1"/>
    </xf>
    <xf borderId="4" fillId="7" fontId="2" numFmtId="0" xfId="0" applyAlignment="1" applyBorder="1" applyFill="1" applyFont="1">
      <alignment shrinkToFit="0" vertical="center" wrapText="1"/>
    </xf>
    <xf borderId="4" fillId="8" fontId="2" numFmtId="0" xfId="0" applyAlignment="1" applyBorder="1" applyFill="1" applyFont="1">
      <alignment horizontal="left" shrinkToFit="0" vertical="center" wrapText="1"/>
    </xf>
    <xf borderId="4" fillId="8" fontId="2" numFmtId="0" xfId="0" applyAlignment="1" applyBorder="1" applyFill="1" applyFont="1">
      <alignment horizontal="center" shrinkToFit="0" vertical="center" wrapText="1"/>
    </xf>
    <xf borderId="4" fillId="7" fontId="12" numFmtId="0" xfId="0" applyAlignment="1" applyBorder="1" applyFill="1" applyFont="1">
      <alignment shrinkToFit="0" vertical="center" wrapText="1"/>
    </xf>
    <xf borderId="0" fillId="0" fontId="2" numFmtId="0" xfId="0" applyAlignment="1" applyFont="1">
      <alignment shrinkToFit="0" vertical="center" wrapText="1"/>
    </xf>
    <xf borderId="4" fillId="8" fontId="2" numFmtId="164" xfId="0" applyAlignment="1" applyBorder="1" applyFill="1" applyFont="1" applyNumberFormat="1">
      <alignment horizontal="center" shrinkToFit="0" vertical="center" wrapText="1"/>
    </xf>
    <xf borderId="1" fillId="4" fontId="10" numFmtId="0" xfId="0" applyAlignment="1" applyBorder="1" applyFill="1" applyFont="1">
      <alignment horizontal="left" shrinkToFit="0" vertical="center" wrapText="1"/>
    </xf>
    <xf borderId="1" fillId="3" fontId="7" numFmtId="0" xfId="0" applyAlignment="1" applyBorder="1" applyFill="1" applyFont="1">
      <alignment shrinkToFit="0" vertical="center" wrapText="1"/>
    </xf>
    <xf borderId="1" fillId="9" fontId="13" numFmtId="0" xfId="0" applyAlignment="1" applyBorder="1" applyFill="1" applyFont="1">
      <alignment horizontal="left" shrinkToFit="0" vertical="center" wrapText="1"/>
    </xf>
    <xf borderId="4" fillId="4" fontId="10" numFmtId="0" xfId="0" applyAlignment="1" applyBorder="1" applyFill="1" applyFont="1">
      <alignment horizontal="center" shrinkToFit="0" vertical="center" wrapText="1"/>
    </xf>
    <xf borderId="4" fillId="10" fontId="14" numFmtId="0" xfId="0" applyAlignment="1" applyBorder="1" applyFill="1" applyFont="1">
      <alignment horizontal="center" shrinkToFit="0" vertical="center" wrapText="1"/>
    </xf>
    <xf borderId="4" fillId="8" fontId="2" numFmtId="164" xfId="0" applyAlignment="1" applyBorder="1" applyFill="1" applyFont="1" applyNumberFormat="1">
      <alignment horizontal="center" shrinkToFit="0" vertical="center" wrapText="0"/>
    </xf>
    <xf borderId="4" fillId="11" fontId="15" numFmtId="0" xfId="0" applyAlignment="1" applyBorder="1" applyFill="1" applyFont="1">
      <alignment horizontal="left" shrinkToFit="0" vertical="center" wrapText="1"/>
    </xf>
    <xf borderId="4" fillId="12" fontId="16" numFmtId="0" xfId="0" applyAlignment="1" applyBorder="1" applyFill="1" applyFont="1">
      <alignment horizontal="left" shrinkToFit="0" vertical="center" wrapText="1"/>
    </xf>
    <xf borderId="4" fillId="7" fontId="2" numFmtId="164" xfId="0" applyAlignment="1" applyBorder="1" applyFill="1" applyFont="1" applyNumberFormat="1">
      <alignment horizontal="center" shrinkToFit="0" vertical="center" wrapText="0"/>
    </xf>
    <xf borderId="4" fillId="13" fontId="14" numFmtId="0" xfId="0" applyAlignment="1" applyBorder="1" applyFill="1" applyFont="1">
      <alignment horizontal="center" shrinkToFit="0" vertical="center" wrapText="1"/>
    </xf>
    <xf borderId="1" fillId="10" fontId="17" numFmtId="0" xfId="0" applyAlignment="1" applyBorder="1" applyFill="1" applyFont="1">
      <alignment horizontal="left" shrinkToFit="0" vertical="center" wrapText="1"/>
    </xf>
    <xf borderId="1" fillId="10" fontId="17" numFmtId="164" xfId="0" applyAlignment="1" applyBorder="1" applyFill="1" applyFont="1" applyNumberFormat="1">
      <alignment horizontal="center" shrinkToFit="0" vertical="center" wrapText="0"/>
    </xf>
    <xf borderId="1" fillId="10" fontId="17" numFmtId="0" xfId="0" applyAlignment="1" applyBorder="1" applyFill="1" applyFont="1">
      <alignment horizontal="right" shrinkToFit="0" vertical="center" wrapText="0"/>
    </xf>
    <xf borderId="1" fillId="2" fontId="13" numFmtId="0" xfId="0" applyAlignment="1" applyBorder="1" applyFill="1" applyFont="1">
      <alignment horizontal="left" shrinkToFit="0" vertical="center" wrapText="1"/>
    </xf>
    <xf borderId="4" fillId="11" fontId="14" numFmtId="0" xfId="0" applyAlignment="1" applyBorder="1" applyFill="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2.0"/>
    <col customWidth="1" min="2" max="3" width="18.0"/>
    <col customWidth="1" min="4" max="5" width="14.0"/>
    <col customWidth="1" min="6" max="6" width="30.43"/>
  </cols>
  <sheetData>
    <row r="1" ht="30.0" customHeight="1">
      <c r="A1" s="1" t="s">
        <v>0</v>
      </c>
      <c r="B1" s="3"/>
      <c r="C1" s="3"/>
      <c r="D1" s="3"/>
      <c r="E1" s="3"/>
      <c r="F1" s="4"/>
    </row>
    <row r="2" ht="21.75" customHeight="1">
      <c r="A2" s="6" t="s">
        <v>3</v>
      </c>
      <c r="B2" s="3"/>
      <c r="C2" s="3"/>
      <c r="D2" s="3"/>
      <c r="E2" s="3"/>
      <c r="F2" s="4"/>
    </row>
    <row r="3" ht="15.75" customHeight="1">
      <c r="A3" s="7" t="s">
        <v>5</v>
      </c>
      <c r="B3" s="3"/>
      <c r="C3" s="3"/>
      <c r="D3" s="3"/>
      <c r="E3" s="3"/>
      <c r="F3" s="4"/>
    </row>
    <row r="4" ht="27.0" customHeight="1">
      <c r="A4" s="9" t="s">
        <v>7</v>
      </c>
      <c r="B4" s="3"/>
      <c r="C4" s="3"/>
      <c r="D4" s="3"/>
      <c r="E4" s="3"/>
      <c r="F4" s="4"/>
    </row>
    <row r="5" ht="15.0" customHeight="1">
      <c r="A5" s="11"/>
      <c r="B5" s="11"/>
      <c r="C5" s="11"/>
      <c r="D5" s="11"/>
      <c r="E5" s="11"/>
      <c r="F5" s="11"/>
    </row>
    <row r="6" ht="18.0" customHeight="1">
      <c r="A6" s="13" t="s">
        <v>10</v>
      </c>
      <c r="B6" s="3"/>
      <c r="C6" s="3"/>
      <c r="D6" s="3"/>
      <c r="E6" s="3"/>
      <c r="F6" s="4"/>
    </row>
    <row r="7" ht="172.5" customHeight="1">
      <c r="A7" s="16" t="s">
        <v>14</v>
      </c>
      <c r="B7" s="3"/>
      <c r="C7" s="3"/>
      <c r="D7" s="3"/>
      <c r="E7" s="3"/>
      <c r="F7" s="4"/>
    </row>
    <row r="8" ht="15.0" customHeight="1">
      <c r="A8" s="11"/>
      <c r="B8" s="11"/>
      <c r="C8" s="11"/>
      <c r="D8" s="11"/>
      <c r="E8" s="11"/>
      <c r="F8" s="11"/>
    </row>
    <row r="9" ht="18.0" customHeight="1">
      <c r="A9" s="13" t="s">
        <v>23</v>
      </c>
      <c r="B9" s="3"/>
      <c r="C9" s="3"/>
      <c r="D9" s="3"/>
      <c r="E9" s="3"/>
      <c r="F9" s="4"/>
    </row>
    <row r="10" ht="150.75" customHeight="1">
      <c r="A10" s="17" t="s">
        <v>28</v>
      </c>
      <c r="B10" s="3"/>
      <c r="C10" s="3"/>
      <c r="D10" s="3"/>
      <c r="E10" s="3"/>
      <c r="F10" s="4"/>
    </row>
    <row r="11" ht="15.0" customHeight="1">
      <c r="A11" s="11"/>
      <c r="B11" s="11"/>
      <c r="C11" s="11"/>
      <c r="D11" s="11"/>
      <c r="E11" s="11"/>
      <c r="F11" s="11"/>
    </row>
    <row r="12" ht="18.0" customHeight="1">
      <c r="A12" s="13" t="s">
        <v>31</v>
      </c>
      <c r="B12" s="3"/>
      <c r="C12" s="3"/>
      <c r="D12" s="3"/>
      <c r="E12" s="3"/>
      <c r="F12" s="4"/>
    </row>
    <row r="13" ht="36.0" customHeight="1">
      <c r="A13" s="15" t="s">
        <v>33</v>
      </c>
      <c r="B13" s="17" t="s">
        <v>34</v>
      </c>
      <c r="C13" s="3"/>
      <c r="D13" s="3"/>
      <c r="E13" s="3"/>
      <c r="F13" s="4"/>
    </row>
    <row r="14" ht="36.0" customHeight="1">
      <c r="A14" s="15" t="s">
        <v>41</v>
      </c>
      <c r="B14" s="19" t="s">
        <v>43</v>
      </c>
      <c r="C14" s="3"/>
      <c r="D14" s="3"/>
      <c r="E14" s="3"/>
      <c r="F14" s="4"/>
    </row>
    <row r="15" ht="36.0" customHeight="1">
      <c r="A15" s="15" t="s">
        <v>50</v>
      </c>
      <c r="B15" s="17" t="s">
        <v>53</v>
      </c>
      <c r="C15" s="3"/>
      <c r="D15" s="3"/>
      <c r="E15" s="3"/>
      <c r="F15" s="4"/>
    </row>
    <row r="16" ht="36.0" customHeight="1">
      <c r="A16" s="15" t="s">
        <v>60</v>
      </c>
      <c r="B16" s="19" t="s">
        <v>61</v>
      </c>
      <c r="C16" s="3"/>
      <c r="D16" s="3"/>
      <c r="E16" s="3"/>
      <c r="F16" s="4"/>
    </row>
    <row r="17" ht="36.0" customHeight="1">
      <c r="A17" s="15" t="s">
        <v>68</v>
      </c>
      <c r="B17" s="17" t="s">
        <v>70</v>
      </c>
      <c r="C17" s="3"/>
      <c r="D17" s="3"/>
      <c r="E17" s="3"/>
      <c r="F17" s="4"/>
    </row>
    <row r="18" ht="36.0" customHeight="1">
      <c r="A18" s="15" t="s">
        <v>74</v>
      </c>
      <c r="B18" s="19" t="s">
        <v>76</v>
      </c>
      <c r="C18" s="3"/>
      <c r="D18" s="3"/>
      <c r="E18" s="3"/>
      <c r="F18" s="4"/>
    </row>
    <row r="19" ht="36.0" customHeight="1">
      <c r="A19" s="15" t="s">
        <v>80</v>
      </c>
      <c r="B19" s="17" t="s">
        <v>82</v>
      </c>
      <c r="C19" s="3"/>
      <c r="D19" s="3"/>
      <c r="E19" s="3"/>
      <c r="F19" s="4"/>
    </row>
    <row r="20" ht="15.0" customHeight="1">
      <c r="A20" s="11"/>
      <c r="B20" s="11"/>
      <c r="C20" s="11"/>
      <c r="D20" s="11"/>
      <c r="E20" s="11"/>
      <c r="F20" s="11"/>
    </row>
    <row r="21" ht="18.0" customHeight="1">
      <c r="A21" s="13" t="s">
        <v>86</v>
      </c>
      <c r="B21" s="3"/>
      <c r="C21" s="3"/>
      <c r="D21" s="3"/>
      <c r="E21" s="3"/>
      <c r="F21" s="4"/>
    </row>
    <row r="22" ht="36.0" customHeight="1">
      <c r="A22" s="15" t="s">
        <v>92</v>
      </c>
      <c r="B22" s="17" t="s">
        <v>93</v>
      </c>
      <c r="C22" s="3"/>
      <c r="D22" s="3"/>
      <c r="E22" s="3"/>
      <c r="F22" s="4"/>
    </row>
    <row r="23" ht="36.0" customHeight="1">
      <c r="A23" s="15" t="s">
        <v>101</v>
      </c>
      <c r="B23" s="19" t="s">
        <v>102</v>
      </c>
      <c r="C23" s="3"/>
      <c r="D23" s="3"/>
      <c r="E23" s="3"/>
      <c r="F23" s="4"/>
    </row>
    <row r="24" ht="36.0" customHeight="1">
      <c r="A24" s="15" t="s">
        <v>107</v>
      </c>
      <c r="B24" s="17" t="s">
        <v>108</v>
      </c>
      <c r="C24" s="3"/>
      <c r="D24" s="3"/>
      <c r="E24" s="3"/>
      <c r="F24" s="4"/>
    </row>
    <row r="25" ht="36.0" customHeight="1">
      <c r="A25" s="15" t="s">
        <v>109</v>
      </c>
      <c r="B25" s="19" t="s">
        <v>110</v>
      </c>
      <c r="C25" s="3"/>
      <c r="D25" s="3"/>
      <c r="E25" s="3"/>
      <c r="F25" s="4"/>
    </row>
    <row r="26" ht="36.0" customHeight="1">
      <c r="A26" s="15" t="s">
        <v>114</v>
      </c>
      <c r="B26" s="17" t="s">
        <v>115</v>
      </c>
      <c r="C26" s="3"/>
      <c r="D26" s="3"/>
      <c r="E26" s="3"/>
      <c r="F26" s="4"/>
    </row>
    <row r="27" ht="36.0" customHeight="1">
      <c r="A27" s="15" t="s">
        <v>118</v>
      </c>
      <c r="B27" s="19" t="s">
        <v>119</v>
      </c>
      <c r="C27" s="3"/>
      <c r="D27" s="3"/>
      <c r="E27" s="3"/>
      <c r="F27" s="4"/>
    </row>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A1:F1"/>
    <mergeCell ref="A2:F2"/>
    <mergeCell ref="A3:F3"/>
    <mergeCell ref="A4:F4"/>
    <mergeCell ref="A6:F6"/>
    <mergeCell ref="A7:F7"/>
    <mergeCell ref="A9:F9"/>
    <mergeCell ref="A10:F10"/>
    <mergeCell ref="A12:F12"/>
    <mergeCell ref="B13:F13"/>
    <mergeCell ref="B14:F14"/>
    <mergeCell ref="B15:F15"/>
    <mergeCell ref="B16:F16"/>
    <mergeCell ref="B17:F17"/>
    <mergeCell ref="B26:F26"/>
    <mergeCell ref="B27:F27"/>
    <mergeCell ref="B18:F18"/>
    <mergeCell ref="B19:F19"/>
    <mergeCell ref="A21:F21"/>
    <mergeCell ref="B22:F22"/>
    <mergeCell ref="B23:F23"/>
    <mergeCell ref="B24:F24"/>
    <mergeCell ref="B25:F25"/>
  </mergeCells>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9.0" topLeftCell="A10" activePane="bottomLeft" state="frozen"/>
      <selection activeCell="B11" sqref="B11" pane="bottomLeft"/>
    </sheetView>
  </sheetViews>
  <sheetFormatPr customHeight="1" defaultColWidth="14.43" defaultRowHeight="15.0"/>
  <cols>
    <col customWidth="1" min="1" max="1" width="16.0"/>
    <col customWidth="1" min="2" max="2" width="57.86"/>
    <col customWidth="1" min="3" max="3" width="14.0"/>
    <col customWidth="1" min="4" max="4" width="24.29"/>
    <col customWidth="1" min="5" max="5" width="10.0"/>
    <col customWidth="1" min="6" max="6" width="14.0"/>
    <col customWidth="1" min="7" max="7" width="18.0"/>
    <col customWidth="1" min="8" max="8" width="22.0"/>
    <col customWidth="1" min="9" max="9" width="14.0"/>
    <col customWidth="1" min="10" max="10" width="48.71"/>
  </cols>
  <sheetData>
    <row r="1" ht="30.0" customHeight="1">
      <c r="A1" s="1" t="s">
        <v>0</v>
      </c>
      <c r="B1" s="3"/>
      <c r="C1" s="3"/>
      <c r="D1" s="3"/>
      <c r="E1" s="3"/>
      <c r="F1" s="3"/>
      <c r="G1" s="3"/>
      <c r="H1" s="3"/>
      <c r="I1" s="3"/>
      <c r="J1" s="4"/>
    </row>
    <row r="2" ht="21.75" customHeight="1">
      <c r="A2" s="6" t="s">
        <v>3</v>
      </c>
      <c r="B2" s="3"/>
      <c r="C2" s="3"/>
      <c r="D2" s="3"/>
      <c r="E2" s="3"/>
      <c r="F2" s="3"/>
      <c r="G2" s="3"/>
      <c r="H2" s="3"/>
      <c r="I2" s="3"/>
      <c r="J2" s="4"/>
    </row>
    <row r="3" ht="15.75" customHeight="1">
      <c r="A3" s="7" t="s">
        <v>132</v>
      </c>
      <c r="B3" s="3"/>
      <c r="C3" s="3"/>
      <c r="D3" s="3"/>
      <c r="E3" s="3"/>
      <c r="F3" s="3"/>
      <c r="G3" s="3"/>
      <c r="H3" s="3"/>
      <c r="I3" s="3"/>
      <c r="J3" s="4"/>
    </row>
    <row r="4" ht="27.0" customHeight="1">
      <c r="A4" s="9" t="s">
        <v>7</v>
      </c>
      <c r="B4" s="3"/>
      <c r="C4" s="3"/>
      <c r="D4" s="3"/>
      <c r="E4" s="3"/>
      <c r="F4" s="3"/>
      <c r="G4" s="3"/>
      <c r="H4" s="3"/>
      <c r="I4" s="3"/>
      <c r="J4" s="4"/>
    </row>
    <row r="5" ht="18.0" customHeight="1">
      <c r="A5" s="13" t="s">
        <v>137</v>
      </c>
      <c r="B5" s="3"/>
      <c r="C5" s="3"/>
      <c r="D5" s="3"/>
      <c r="E5" s="3"/>
      <c r="F5" s="3"/>
      <c r="G5" s="3"/>
      <c r="H5" s="3"/>
      <c r="I5" s="3"/>
      <c r="J5" s="4"/>
    </row>
    <row r="6" ht="18.0" customHeight="1">
      <c r="A6" s="30" t="s">
        <v>139</v>
      </c>
      <c r="B6" s="3"/>
      <c r="C6" s="3"/>
      <c r="D6" s="3"/>
      <c r="E6" s="3"/>
      <c r="F6" s="3"/>
      <c r="G6" s="3"/>
      <c r="H6" s="3"/>
      <c r="I6" s="3"/>
      <c r="J6" s="4"/>
    </row>
    <row r="7" ht="18.0" customHeight="1">
      <c r="A7" s="17" t="s">
        <v>142</v>
      </c>
      <c r="B7" s="3"/>
      <c r="C7" s="3"/>
      <c r="D7" s="3"/>
      <c r="E7" s="3"/>
      <c r="F7" s="3"/>
      <c r="G7" s="3"/>
      <c r="H7" s="3"/>
      <c r="I7" s="3"/>
      <c r="J7" s="4"/>
    </row>
    <row r="8" ht="3.75" customHeight="1">
      <c r="A8" s="31"/>
      <c r="B8" s="3"/>
      <c r="C8" s="3"/>
      <c r="D8" s="3"/>
      <c r="E8" s="3"/>
      <c r="F8" s="3"/>
      <c r="G8" s="3"/>
      <c r="H8" s="3"/>
      <c r="I8" s="3"/>
      <c r="J8" s="4"/>
    </row>
    <row r="9" ht="42.0" customHeight="1">
      <c r="A9" s="14" t="s">
        <v>146</v>
      </c>
      <c r="B9" s="14" t="s">
        <v>11</v>
      </c>
      <c r="C9" s="14" t="s">
        <v>13</v>
      </c>
      <c r="D9" s="14" t="s">
        <v>149</v>
      </c>
      <c r="E9" s="14" t="s">
        <v>150</v>
      </c>
      <c r="F9" s="14" t="s">
        <v>151</v>
      </c>
      <c r="G9" s="18" t="s">
        <v>152</v>
      </c>
      <c r="H9" s="14" t="s">
        <v>153</v>
      </c>
      <c r="I9" s="14" t="s">
        <v>154</v>
      </c>
      <c r="J9" s="14" t="s">
        <v>155</v>
      </c>
    </row>
    <row r="10" ht="15.75" customHeight="1">
      <c r="A10" s="32" t="s">
        <v>156</v>
      </c>
      <c r="B10" s="3"/>
      <c r="C10" s="3"/>
      <c r="D10" s="3"/>
      <c r="E10" s="3"/>
      <c r="F10" s="3"/>
      <c r="G10" s="3"/>
      <c r="H10" s="3"/>
      <c r="I10" s="3"/>
      <c r="J10" s="4"/>
    </row>
    <row r="11" ht="13.5" customHeight="1">
      <c r="A11" s="33" t="s">
        <v>90</v>
      </c>
      <c r="B11" s="25" t="s">
        <v>94</v>
      </c>
      <c r="C11" s="34" t="s">
        <v>96</v>
      </c>
      <c r="D11" s="25" t="s">
        <v>162</v>
      </c>
      <c r="E11" s="25" t="s">
        <v>164</v>
      </c>
      <c r="F11" s="25" t="s">
        <v>165</v>
      </c>
      <c r="G11" s="35">
        <v>789.16</v>
      </c>
      <c r="H11" s="36" t="s">
        <v>109</v>
      </c>
      <c r="I11" s="37" t="s">
        <v>166</v>
      </c>
      <c r="J11" s="37"/>
    </row>
    <row r="12" ht="13.5" customHeight="1">
      <c r="A12" s="33" t="s">
        <v>90</v>
      </c>
      <c r="B12" s="20" t="s">
        <v>127</v>
      </c>
      <c r="C12" s="34" t="s">
        <v>96</v>
      </c>
      <c r="D12" s="20" t="s">
        <v>162</v>
      </c>
      <c r="E12" s="20" t="s">
        <v>164</v>
      </c>
      <c r="F12" s="20" t="s">
        <v>169</v>
      </c>
      <c r="G12" s="38">
        <v>1598.98</v>
      </c>
      <c r="H12" s="36" t="s">
        <v>109</v>
      </c>
      <c r="I12" s="37" t="s">
        <v>166</v>
      </c>
      <c r="J12" s="37"/>
    </row>
    <row r="13" ht="13.5" customHeight="1">
      <c r="A13" s="33" t="s">
        <v>90</v>
      </c>
      <c r="B13" s="25" t="s">
        <v>170</v>
      </c>
      <c r="C13" s="34" t="s">
        <v>96</v>
      </c>
      <c r="D13" s="25" t="s">
        <v>162</v>
      </c>
      <c r="E13" s="25" t="s">
        <v>164</v>
      </c>
      <c r="F13" s="25" t="s">
        <v>171</v>
      </c>
      <c r="G13" s="35">
        <v>2001.92</v>
      </c>
      <c r="H13" s="36" t="s">
        <v>109</v>
      </c>
      <c r="I13" s="37" t="s">
        <v>166</v>
      </c>
      <c r="J13" s="37"/>
    </row>
    <row r="14" ht="13.5" customHeight="1">
      <c r="A14" s="33" t="s">
        <v>90</v>
      </c>
      <c r="B14" s="20" t="s">
        <v>173</v>
      </c>
      <c r="C14" s="34" t="s">
        <v>96</v>
      </c>
      <c r="D14" s="20" t="s">
        <v>162</v>
      </c>
      <c r="E14" s="20" t="s">
        <v>164</v>
      </c>
      <c r="F14" s="20" t="s">
        <v>165</v>
      </c>
      <c r="G14" s="38">
        <v>2858.34</v>
      </c>
      <c r="H14" s="36" t="s">
        <v>109</v>
      </c>
      <c r="I14" s="37" t="s">
        <v>166</v>
      </c>
      <c r="J14" s="37"/>
    </row>
    <row r="15" ht="13.5" customHeight="1">
      <c r="A15" s="33" t="s">
        <v>90</v>
      </c>
      <c r="B15" s="25" t="s">
        <v>176</v>
      </c>
      <c r="C15" s="34" t="s">
        <v>96</v>
      </c>
      <c r="D15" s="25" t="s">
        <v>162</v>
      </c>
      <c r="E15" s="25" t="s">
        <v>164</v>
      </c>
      <c r="F15" s="25" t="s">
        <v>177</v>
      </c>
      <c r="G15" s="35">
        <v>7493.98</v>
      </c>
      <c r="H15" s="36" t="s">
        <v>109</v>
      </c>
      <c r="I15" s="37" t="s">
        <v>166</v>
      </c>
      <c r="J15" s="37"/>
    </row>
    <row r="16" ht="13.5" customHeight="1">
      <c r="A16" s="33" t="s">
        <v>90</v>
      </c>
      <c r="B16" s="20" t="s">
        <v>178</v>
      </c>
      <c r="C16" s="39" t="s">
        <v>26</v>
      </c>
      <c r="D16" s="20" t="s">
        <v>179</v>
      </c>
      <c r="E16" s="20" t="s">
        <v>181</v>
      </c>
      <c r="F16" s="20" t="s">
        <v>182</v>
      </c>
      <c r="G16" s="38">
        <v>718.66</v>
      </c>
      <c r="H16" s="36" t="s">
        <v>184</v>
      </c>
      <c r="I16" s="37" t="s">
        <v>166</v>
      </c>
      <c r="J16" s="37"/>
    </row>
    <row r="17" ht="13.5" customHeight="1">
      <c r="A17" s="33" t="s">
        <v>90</v>
      </c>
      <c r="B17" s="25" t="s">
        <v>185</v>
      </c>
      <c r="C17" s="39" t="s">
        <v>26</v>
      </c>
      <c r="D17" s="25" t="s">
        <v>179</v>
      </c>
      <c r="E17" s="25" t="s">
        <v>181</v>
      </c>
      <c r="F17" s="25" t="s">
        <v>182</v>
      </c>
      <c r="G17" s="35">
        <v>1047.87</v>
      </c>
      <c r="H17" s="36" t="s">
        <v>184</v>
      </c>
      <c r="I17" s="37" t="s">
        <v>166</v>
      </c>
      <c r="J17" s="37"/>
    </row>
    <row r="18" ht="13.5" customHeight="1">
      <c r="A18" s="33" t="s">
        <v>90</v>
      </c>
      <c r="B18" s="20" t="s">
        <v>131</v>
      </c>
      <c r="C18" s="39" t="s">
        <v>26</v>
      </c>
      <c r="D18" s="20" t="s">
        <v>179</v>
      </c>
      <c r="E18" s="20" t="s">
        <v>181</v>
      </c>
      <c r="F18" s="20" t="s">
        <v>182</v>
      </c>
      <c r="G18" s="38">
        <v>4285.08</v>
      </c>
      <c r="H18" s="36" t="s">
        <v>184</v>
      </c>
      <c r="I18" s="37" t="s">
        <v>166</v>
      </c>
      <c r="J18" s="37"/>
    </row>
    <row r="19" ht="27.0" customHeight="1">
      <c r="A19" s="33" t="s">
        <v>90</v>
      </c>
      <c r="B19" s="25" t="s">
        <v>183</v>
      </c>
      <c r="C19" s="39" t="s">
        <v>26</v>
      </c>
      <c r="D19" s="25" t="s">
        <v>179</v>
      </c>
      <c r="E19" s="25" t="s">
        <v>181</v>
      </c>
      <c r="F19" s="25" t="s">
        <v>182</v>
      </c>
      <c r="G19" s="35">
        <v>4444.6</v>
      </c>
      <c r="H19" s="36" t="s">
        <v>184</v>
      </c>
      <c r="I19" s="37" t="s">
        <v>166</v>
      </c>
      <c r="J19" s="37"/>
    </row>
    <row r="20" ht="13.5" customHeight="1">
      <c r="A20" s="33" t="s">
        <v>90</v>
      </c>
      <c r="B20" s="20" t="s">
        <v>71</v>
      </c>
      <c r="C20" s="39" t="s">
        <v>26</v>
      </c>
      <c r="D20" s="20" t="s">
        <v>179</v>
      </c>
      <c r="E20" s="20" t="s">
        <v>188</v>
      </c>
      <c r="F20" s="20" t="s">
        <v>128</v>
      </c>
      <c r="G20" s="38">
        <v>183.62</v>
      </c>
      <c r="H20" s="36" t="s">
        <v>184</v>
      </c>
      <c r="I20" s="37" t="s">
        <v>166</v>
      </c>
      <c r="J20" s="37"/>
    </row>
    <row r="21" ht="13.5" customHeight="1">
      <c r="A21" s="33" t="s">
        <v>90</v>
      </c>
      <c r="B21" s="25" t="s">
        <v>178</v>
      </c>
      <c r="C21" s="39" t="s">
        <v>26</v>
      </c>
      <c r="D21" s="25" t="s">
        <v>179</v>
      </c>
      <c r="E21" s="25" t="s">
        <v>188</v>
      </c>
      <c r="F21" s="25" t="s">
        <v>128</v>
      </c>
      <c r="G21" s="35">
        <v>718.66</v>
      </c>
      <c r="H21" s="36" t="s">
        <v>184</v>
      </c>
      <c r="I21" s="37" t="s">
        <v>166</v>
      </c>
      <c r="J21" s="37"/>
    </row>
    <row r="22" ht="13.5" customHeight="1">
      <c r="A22" s="33" t="s">
        <v>90</v>
      </c>
      <c r="B22" s="20" t="s">
        <v>191</v>
      </c>
      <c r="C22" s="39" t="s">
        <v>26</v>
      </c>
      <c r="D22" s="20" t="s">
        <v>179</v>
      </c>
      <c r="E22" s="20" t="s">
        <v>188</v>
      </c>
      <c r="F22" s="20" t="s">
        <v>128</v>
      </c>
      <c r="G22" s="38">
        <v>893.18</v>
      </c>
      <c r="H22" s="36" t="s">
        <v>184</v>
      </c>
      <c r="I22" s="37" t="s">
        <v>166</v>
      </c>
      <c r="J22" s="37"/>
    </row>
    <row r="23" ht="13.5" customHeight="1">
      <c r="A23" s="33" t="s">
        <v>90</v>
      </c>
      <c r="B23" s="25" t="s">
        <v>185</v>
      </c>
      <c r="C23" s="39" t="s">
        <v>26</v>
      </c>
      <c r="D23" s="25" t="s">
        <v>179</v>
      </c>
      <c r="E23" s="25" t="s">
        <v>188</v>
      </c>
      <c r="F23" s="25" t="s">
        <v>128</v>
      </c>
      <c r="G23" s="35">
        <v>1047.87</v>
      </c>
      <c r="H23" s="36" t="s">
        <v>184</v>
      </c>
      <c r="I23" s="37" t="s">
        <v>166</v>
      </c>
      <c r="J23" s="37"/>
    </row>
    <row r="24" ht="27.0" customHeight="1">
      <c r="A24" s="33" t="s">
        <v>90</v>
      </c>
      <c r="B24" s="20" t="s">
        <v>192</v>
      </c>
      <c r="C24" s="39" t="s">
        <v>26</v>
      </c>
      <c r="D24" s="20" t="s">
        <v>179</v>
      </c>
      <c r="E24" s="20" t="s">
        <v>188</v>
      </c>
      <c r="F24" s="20" t="s">
        <v>128</v>
      </c>
      <c r="G24" s="38">
        <v>1778.38</v>
      </c>
      <c r="H24" s="36" t="s">
        <v>184</v>
      </c>
      <c r="I24" s="37" t="s">
        <v>166</v>
      </c>
      <c r="J24" s="37"/>
    </row>
    <row r="25" ht="15.0" customHeight="1">
      <c r="A25" s="40" t="s">
        <v>195</v>
      </c>
      <c r="B25" s="3"/>
      <c r="C25" s="3"/>
      <c r="D25" s="3"/>
      <c r="E25" s="3"/>
      <c r="F25" s="4"/>
      <c r="G25" s="41">
        <f>SUM(G11:G24)</f>
        <v>29860.3</v>
      </c>
      <c r="H25" s="4"/>
      <c r="I25" s="42" t="str">
        <f>IF(30000-G25&gt;=0,"  Capacidade residual: R$ "&amp;SUBSTITUTE(SUBSTITUTE(SUBSTITUTE(TEXT(30000-G25,"#,##0.00"),".","|"),",","."),"|",","),"  Período excepcional: R$ "&amp;SUBSTITUTE(SUBSTITUTE(SUBSTITUTE(TEXT(ABS(30000-G25),"#,##0.00"),".","|"),",","."),"|",",")&amp;" acima da ref.")</f>
        <v>  Capacidade residual: R$ 139.70</v>
      </c>
      <c r="J25" s="4"/>
    </row>
    <row r="26" ht="15.75" customHeight="1">
      <c r="A26" s="43" t="s">
        <v>203</v>
      </c>
      <c r="B26" s="3"/>
      <c r="C26" s="3"/>
      <c r="D26" s="3"/>
      <c r="E26" s="3"/>
      <c r="F26" s="3"/>
      <c r="G26" s="3"/>
      <c r="H26" s="3"/>
      <c r="I26" s="3"/>
      <c r="J26" s="4"/>
    </row>
    <row r="27" ht="13.5" customHeight="1">
      <c r="A27" s="33" t="s">
        <v>177</v>
      </c>
      <c r="B27" s="25" t="s">
        <v>205</v>
      </c>
      <c r="C27" s="34" t="s">
        <v>96</v>
      </c>
      <c r="D27" s="25" t="s">
        <v>179</v>
      </c>
      <c r="E27" s="25" t="s">
        <v>164</v>
      </c>
      <c r="F27" s="25" t="s">
        <v>177</v>
      </c>
      <c r="G27" s="35">
        <v>12137.87</v>
      </c>
      <c r="H27" s="36" t="s">
        <v>109</v>
      </c>
      <c r="I27" s="37" t="s">
        <v>166</v>
      </c>
      <c r="J27" s="37"/>
    </row>
    <row r="28" ht="13.5" customHeight="1">
      <c r="A28" s="33" t="s">
        <v>177</v>
      </c>
      <c r="B28" s="20" t="s">
        <v>206</v>
      </c>
      <c r="C28" s="34" t="s">
        <v>96</v>
      </c>
      <c r="D28" s="20" t="s">
        <v>179</v>
      </c>
      <c r="E28" s="20" t="s">
        <v>164</v>
      </c>
      <c r="F28" s="20" t="s">
        <v>177</v>
      </c>
      <c r="G28" s="38">
        <v>18723.7</v>
      </c>
      <c r="H28" s="36" t="s">
        <v>109</v>
      </c>
      <c r="I28" s="37" t="s">
        <v>166</v>
      </c>
      <c r="J28" s="37"/>
    </row>
    <row r="29" ht="15.0" customHeight="1">
      <c r="A29" s="40" t="s">
        <v>208</v>
      </c>
      <c r="B29" s="3"/>
      <c r="C29" s="3"/>
      <c r="D29" s="3"/>
      <c r="E29" s="3"/>
      <c r="F29" s="4"/>
      <c r="G29" s="41">
        <f>SUM(G27:G28)</f>
        <v>30861.57</v>
      </c>
      <c r="H29" s="4"/>
      <c r="I29" s="42" t="str">
        <f>IF(30000-G29&gt;=0,"  Capacidade residual: R$ "&amp;SUBSTITUTE(SUBSTITUTE(SUBSTITUTE(TEXT(30000-G29,"#,##0.00"),".","|"),",","."),"|",","),"  Período excepcional: R$ "&amp;SUBSTITUTE(SUBSTITUTE(SUBSTITUTE(TEXT(ABS(30000-G29),"#,##0.00"),".","|"),",","."),"|",",")&amp;" acima da ref.")</f>
        <v>  Período excepcional: R$ 861.57 acima da ref.</v>
      </c>
      <c r="J29" s="4"/>
    </row>
    <row r="30" ht="15.75" customHeight="1">
      <c r="A30" s="32" t="s">
        <v>210</v>
      </c>
      <c r="B30" s="3"/>
      <c r="C30" s="3"/>
      <c r="D30" s="3"/>
      <c r="E30" s="3"/>
      <c r="F30" s="3"/>
      <c r="G30" s="3"/>
      <c r="H30" s="3"/>
      <c r="I30" s="3"/>
      <c r="J30" s="4"/>
    </row>
    <row r="31" ht="13.5" customHeight="1">
      <c r="A31" s="33" t="s">
        <v>157</v>
      </c>
      <c r="B31" s="25" t="s">
        <v>127</v>
      </c>
      <c r="C31" s="34" t="s">
        <v>96</v>
      </c>
      <c r="D31" s="25" t="s">
        <v>162</v>
      </c>
      <c r="E31" s="25" t="s">
        <v>164</v>
      </c>
      <c r="F31" s="25" t="s">
        <v>165</v>
      </c>
      <c r="G31" s="35">
        <v>4254.48</v>
      </c>
      <c r="H31" s="36" t="s">
        <v>109</v>
      </c>
      <c r="I31" s="37" t="s">
        <v>166</v>
      </c>
      <c r="J31" s="37"/>
    </row>
    <row r="32" ht="13.5" customHeight="1">
      <c r="A32" s="33" t="s">
        <v>157</v>
      </c>
      <c r="B32" s="20" t="s">
        <v>211</v>
      </c>
      <c r="C32" s="34" t="s">
        <v>96</v>
      </c>
      <c r="D32" s="20" t="s">
        <v>162</v>
      </c>
      <c r="E32" s="20" t="s">
        <v>164</v>
      </c>
      <c r="F32" s="20" t="s">
        <v>212</v>
      </c>
      <c r="G32" s="38">
        <v>4371.67</v>
      </c>
      <c r="H32" s="36" t="s">
        <v>109</v>
      </c>
      <c r="I32" s="37" t="s">
        <v>166</v>
      </c>
      <c r="J32" s="37"/>
    </row>
    <row r="33" ht="13.5" customHeight="1">
      <c r="A33" s="33" t="s">
        <v>157</v>
      </c>
      <c r="B33" s="25" t="s">
        <v>213</v>
      </c>
      <c r="C33" s="34" t="s">
        <v>96</v>
      </c>
      <c r="D33" s="25" t="s">
        <v>179</v>
      </c>
      <c r="E33" s="25" t="s">
        <v>164</v>
      </c>
      <c r="F33" s="25" t="s">
        <v>214</v>
      </c>
      <c r="G33" s="35">
        <v>6621.4</v>
      </c>
      <c r="H33" s="36" t="s">
        <v>109</v>
      </c>
      <c r="I33" s="37" t="s">
        <v>166</v>
      </c>
      <c r="J33" s="37"/>
    </row>
    <row r="34" ht="13.5" customHeight="1">
      <c r="A34" s="33" t="s">
        <v>157</v>
      </c>
      <c r="B34" s="20" t="s">
        <v>148</v>
      </c>
      <c r="C34" s="39" t="s">
        <v>26</v>
      </c>
      <c r="D34" s="20" t="s">
        <v>179</v>
      </c>
      <c r="E34" s="20" t="s">
        <v>181</v>
      </c>
      <c r="F34" s="20" t="s">
        <v>182</v>
      </c>
      <c r="G34" s="38">
        <v>3778.11</v>
      </c>
      <c r="H34" s="36" t="s">
        <v>109</v>
      </c>
      <c r="I34" s="37" t="s">
        <v>166</v>
      </c>
      <c r="J34" s="37"/>
    </row>
    <row r="35" ht="13.5" customHeight="1">
      <c r="A35" s="33" t="s">
        <v>157</v>
      </c>
      <c r="B35" s="25" t="s">
        <v>163</v>
      </c>
      <c r="C35" s="39" t="s">
        <v>26</v>
      </c>
      <c r="D35" s="25" t="s">
        <v>179</v>
      </c>
      <c r="E35" s="25" t="s">
        <v>181</v>
      </c>
      <c r="F35" s="25" t="s">
        <v>182</v>
      </c>
      <c r="G35" s="35">
        <v>9010.26</v>
      </c>
      <c r="H35" s="36" t="s">
        <v>109</v>
      </c>
      <c r="I35" s="37" t="s">
        <v>166</v>
      </c>
      <c r="J35" s="37"/>
    </row>
    <row r="36" ht="27.0" customHeight="1">
      <c r="A36" s="33" t="s">
        <v>157</v>
      </c>
      <c r="B36" s="20" t="s">
        <v>217</v>
      </c>
      <c r="C36" s="39" t="s">
        <v>26</v>
      </c>
      <c r="D36" s="20" t="s">
        <v>179</v>
      </c>
      <c r="E36" s="20" t="s">
        <v>188</v>
      </c>
      <c r="F36" s="20" t="s">
        <v>128</v>
      </c>
      <c r="G36" s="38">
        <v>1712.06</v>
      </c>
      <c r="H36" s="36" t="s">
        <v>109</v>
      </c>
      <c r="I36" s="37" t="s">
        <v>166</v>
      </c>
      <c r="J36" s="37"/>
    </row>
    <row r="37" ht="13.5" customHeight="1">
      <c r="A37" s="33" t="s">
        <v>157</v>
      </c>
      <c r="B37" s="25" t="s">
        <v>218</v>
      </c>
      <c r="C37" s="39" t="s">
        <v>26</v>
      </c>
      <c r="D37" s="25" t="s">
        <v>179</v>
      </c>
      <c r="E37" s="25" t="s">
        <v>188</v>
      </c>
      <c r="F37" s="25" t="s">
        <v>128</v>
      </c>
      <c r="G37" s="35">
        <v>1972.47</v>
      </c>
      <c r="H37" s="36" t="s">
        <v>101</v>
      </c>
      <c r="I37" s="37" t="s">
        <v>166</v>
      </c>
      <c r="J37" s="37"/>
    </row>
    <row r="38" ht="13.5" customHeight="1">
      <c r="A38" s="33" t="s">
        <v>157</v>
      </c>
      <c r="B38" s="20" t="s">
        <v>71</v>
      </c>
      <c r="C38" s="39" t="s">
        <v>26</v>
      </c>
      <c r="D38" s="20" t="s">
        <v>179</v>
      </c>
      <c r="E38" s="20" t="s">
        <v>221</v>
      </c>
      <c r="F38" s="20" t="s">
        <v>130</v>
      </c>
      <c r="G38" s="38">
        <v>172.96</v>
      </c>
      <c r="H38" s="36" t="s">
        <v>101</v>
      </c>
      <c r="I38" s="37" t="s">
        <v>166</v>
      </c>
      <c r="J38" s="37"/>
    </row>
    <row r="39" ht="13.5" customHeight="1">
      <c r="A39" s="33" t="s">
        <v>157</v>
      </c>
      <c r="B39" s="25" t="s">
        <v>178</v>
      </c>
      <c r="C39" s="39" t="s">
        <v>26</v>
      </c>
      <c r="D39" s="25" t="s">
        <v>179</v>
      </c>
      <c r="E39" s="25" t="s">
        <v>221</v>
      </c>
      <c r="F39" s="25" t="s">
        <v>130</v>
      </c>
      <c r="G39" s="35">
        <v>602.25</v>
      </c>
      <c r="H39" s="36" t="s">
        <v>109</v>
      </c>
      <c r="I39" s="37" t="s">
        <v>166</v>
      </c>
      <c r="J39" s="37"/>
    </row>
    <row r="40" ht="13.5" customHeight="1">
      <c r="A40" s="33" t="s">
        <v>157</v>
      </c>
      <c r="B40" s="20" t="s">
        <v>71</v>
      </c>
      <c r="C40" s="39" t="s">
        <v>26</v>
      </c>
      <c r="D40" s="20" t="s">
        <v>179</v>
      </c>
      <c r="E40" s="20" t="s">
        <v>222</v>
      </c>
      <c r="F40" s="20" t="s">
        <v>223</v>
      </c>
      <c r="G40" s="38">
        <v>172.96</v>
      </c>
      <c r="H40" s="36" t="s">
        <v>101</v>
      </c>
      <c r="I40" s="37" t="s">
        <v>166</v>
      </c>
      <c r="J40" s="37"/>
    </row>
    <row r="41" ht="13.5" customHeight="1">
      <c r="A41" s="33" t="s">
        <v>157</v>
      </c>
      <c r="B41" s="25" t="s">
        <v>71</v>
      </c>
      <c r="C41" s="39" t="s">
        <v>26</v>
      </c>
      <c r="D41" s="25" t="s">
        <v>179</v>
      </c>
      <c r="E41" s="25" t="s">
        <v>225</v>
      </c>
      <c r="F41" s="25" t="s">
        <v>226</v>
      </c>
      <c r="G41" s="35">
        <v>172.96</v>
      </c>
      <c r="H41" s="36" t="s">
        <v>101</v>
      </c>
      <c r="I41" s="37" t="s">
        <v>166</v>
      </c>
      <c r="J41" s="37"/>
    </row>
    <row r="42" ht="15.0" customHeight="1">
      <c r="A42" s="40" t="s">
        <v>227</v>
      </c>
      <c r="B42" s="3"/>
      <c r="C42" s="3"/>
      <c r="D42" s="3"/>
      <c r="E42" s="3"/>
      <c r="F42" s="4"/>
      <c r="G42" s="41">
        <f>SUM(G31:G41)</f>
        <v>32841.58</v>
      </c>
      <c r="H42" s="4"/>
      <c r="I42" s="42" t="str">
        <f>IF(29138.43-G42&gt;=0,"  Capacidade residual: R$ "&amp;SUBSTITUTE(SUBSTITUTE(SUBSTITUTE(TEXT(29138.43-G42,"#,##0.00"),".","|"),",","."),"|",","),"  Período excepcional: R$ "&amp;SUBSTITUTE(SUBSTITUTE(SUBSTITUTE(TEXT(ABS(29138.43-G42),"#,##0.00"),".","|"),",","."),"|",",")&amp;" acima da ref.")</f>
        <v>  Período excepcional: R$ 3,703.15 acima da ref.</v>
      </c>
      <c r="J42" s="4"/>
    </row>
    <row r="43" ht="15.75" customHeight="1">
      <c r="A43" s="43" t="s">
        <v>232</v>
      </c>
      <c r="B43" s="3"/>
      <c r="C43" s="3"/>
      <c r="D43" s="3"/>
      <c r="E43" s="3"/>
      <c r="F43" s="3"/>
      <c r="G43" s="3"/>
      <c r="H43" s="3"/>
      <c r="I43" s="3"/>
      <c r="J43" s="4"/>
    </row>
    <row r="44" ht="13.5" customHeight="1">
      <c r="A44" s="33" t="s">
        <v>128</v>
      </c>
      <c r="B44" s="25" t="s">
        <v>127</v>
      </c>
      <c r="C44" s="34" t="s">
        <v>96</v>
      </c>
      <c r="D44" s="25" t="s">
        <v>162</v>
      </c>
      <c r="E44" s="25" t="s">
        <v>164</v>
      </c>
      <c r="F44" s="25" t="s">
        <v>233</v>
      </c>
      <c r="G44" s="35">
        <v>5033.84</v>
      </c>
      <c r="H44" s="36" t="s">
        <v>109</v>
      </c>
      <c r="I44" s="37" t="s">
        <v>166</v>
      </c>
      <c r="J44" s="37"/>
    </row>
    <row r="45" ht="13.5" customHeight="1">
      <c r="A45" s="33" t="s">
        <v>128</v>
      </c>
      <c r="B45" s="20" t="s">
        <v>202</v>
      </c>
      <c r="C45" s="34" t="s">
        <v>96</v>
      </c>
      <c r="D45" s="20" t="s">
        <v>179</v>
      </c>
      <c r="E45" s="20" t="s">
        <v>164</v>
      </c>
      <c r="F45" s="20" t="s">
        <v>169</v>
      </c>
      <c r="G45" s="38">
        <v>6709.93</v>
      </c>
      <c r="H45" s="36" t="s">
        <v>109</v>
      </c>
      <c r="I45" s="37" t="s">
        <v>166</v>
      </c>
      <c r="J45" s="37"/>
    </row>
    <row r="46" ht="13.5" customHeight="1">
      <c r="A46" s="33" t="s">
        <v>128</v>
      </c>
      <c r="B46" s="25" t="s">
        <v>138</v>
      </c>
      <c r="C46" s="39" t="s">
        <v>26</v>
      </c>
      <c r="D46" s="25" t="s">
        <v>179</v>
      </c>
      <c r="E46" s="25" t="s">
        <v>181</v>
      </c>
      <c r="F46" s="25" t="s">
        <v>182</v>
      </c>
      <c r="G46" s="35">
        <v>11906.58</v>
      </c>
      <c r="H46" s="36" t="s">
        <v>109</v>
      </c>
      <c r="I46" s="37" t="s">
        <v>166</v>
      </c>
      <c r="J46" s="37"/>
    </row>
    <row r="47" ht="13.5" customHeight="1">
      <c r="A47" s="33" t="s">
        <v>128</v>
      </c>
      <c r="B47" s="20" t="s">
        <v>148</v>
      </c>
      <c r="C47" s="39" t="s">
        <v>26</v>
      </c>
      <c r="D47" s="20" t="s">
        <v>179</v>
      </c>
      <c r="E47" s="20" t="s">
        <v>188</v>
      </c>
      <c r="F47" s="20" t="s">
        <v>128</v>
      </c>
      <c r="G47" s="38">
        <v>3778.11</v>
      </c>
      <c r="H47" s="36" t="s">
        <v>109</v>
      </c>
      <c r="I47" s="37" t="s">
        <v>166</v>
      </c>
      <c r="J47" s="37"/>
    </row>
    <row r="48" ht="13.5" customHeight="1">
      <c r="A48" s="33" t="s">
        <v>128</v>
      </c>
      <c r="B48" s="25" t="s">
        <v>236</v>
      </c>
      <c r="C48" s="39" t="s">
        <v>26</v>
      </c>
      <c r="D48" s="25" t="s">
        <v>179</v>
      </c>
      <c r="E48" s="25" t="s">
        <v>188</v>
      </c>
      <c r="F48" s="25" t="s">
        <v>128</v>
      </c>
      <c r="G48" s="35">
        <v>4012.1</v>
      </c>
      <c r="H48" s="36" t="s">
        <v>109</v>
      </c>
      <c r="I48" s="37" t="s">
        <v>166</v>
      </c>
      <c r="J48" s="37"/>
    </row>
    <row r="49" ht="13.5" customHeight="1">
      <c r="A49" s="33" t="s">
        <v>128</v>
      </c>
      <c r="B49" s="20" t="s">
        <v>191</v>
      </c>
      <c r="C49" s="39" t="s">
        <v>26</v>
      </c>
      <c r="D49" s="20" t="s">
        <v>179</v>
      </c>
      <c r="E49" s="20" t="s">
        <v>221</v>
      </c>
      <c r="F49" s="20" t="s">
        <v>130</v>
      </c>
      <c r="G49" s="38">
        <v>862.74</v>
      </c>
      <c r="H49" s="36" t="s">
        <v>101</v>
      </c>
      <c r="I49" s="37" t="s">
        <v>166</v>
      </c>
      <c r="J49" s="37"/>
    </row>
    <row r="50" ht="13.5" customHeight="1">
      <c r="A50" s="33" t="s">
        <v>128</v>
      </c>
      <c r="B50" s="25" t="s">
        <v>185</v>
      </c>
      <c r="C50" s="39" t="s">
        <v>26</v>
      </c>
      <c r="D50" s="25" t="s">
        <v>179</v>
      </c>
      <c r="E50" s="25" t="s">
        <v>221</v>
      </c>
      <c r="F50" s="25" t="s">
        <v>130</v>
      </c>
      <c r="G50" s="35">
        <v>878.13</v>
      </c>
      <c r="H50" s="36" t="s">
        <v>109</v>
      </c>
      <c r="I50" s="37" t="s">
        <v>166</v>
      </c>
      <c r="J50" s="37"/>
    </row>
    <row r="51" ht="13.5" customHeight="1">
      <c r="A51" s="33" t="s">
        <v>128</v>
      </c>
      <c r="B51" s="20" t="s">
        <v>71</v>
      </c>
      <c r="C51" s="39" t="s">
        <v>26</v>
      </c>
      <c r="D51" s="20" t="s">
        <v>179</v>
      </c>
      <c r="E51" s="20" t="s">
        <v>237</v>
      </c>
      <c r="F51" s="20" t="s">
        <v>238</v>
      </c>
      <c r="G51" s="38">
        <v>172.96</v>
      </c>
      <c r="H51" s="36" t="s">
        <v>101</v>
      </c>
      <c r="I51" s="37" t="s">
        <v>166</v>
      </c>
      <c r="J51" s="37"/>
    </row>
    <row r="52" ht="13.5" customHeight="1">
      <c r="A52" s="33" t="s">
        <v>128</v>
      </c>
      <c r="B52" s="25" t="s">
        <v>71</v>
      </c>
      <c r="C52" s="39" t="s">
        <v>26</v>
      </c>
      <c r="D52" s="25" t="s">
        <v>179</v>
      </c>
      <c r="E52" s="25" t="s">
        <v>241</v>
      </c>
      <c r="F52" s="25" t="s">
        <v>201</v>
      </c>
      <c r="G52" s="35">
        <v>172.96</v>
      </c>
      <c r="H52" s="36" t="s">
        <v>101</v>
      </c>
      <c r="I52" s="37" t="s">
        <v>166</v>
      </c>
      <c r="J52" s="37"/>
    </row>
    <row r="53" ht="13.5" customHeight="1">
      <c r="A53" s="33" t="s">
        <v>128</v>
      </c>
      <c r="B53" s="20" t="s">
        <v>71</v>
      </c>
      <c r="C53" s="39" t="s">
        <v>26</v>
      </c>
      <c r="D53" s="20" t="s">
        <v>179</v>
      </c>
      <c r="E53" s="20" t="s">
        <v>242</v>
      </c>
      <c r="F53" s="20" t="s">
        <v>243</v>
      </c>
      <c r="G53" s="38">
        <v>172.96</v>
      </c>
      <c r="H53" s="36" t="s">
        <v>101</v>
      </c>
      <c r="I53" s="37" t="s">
        <v>166</v>
      </c>
      <c r="J53" s="37"/>
    </row>
    <row r="54" ht="15.0" customHeight="1">
      <c r="A54" s="40" t="s">
        <v>244</v>
      </c>
      <c r="B54" s="3"/>
      <c r="C54" s="3"/>
      <c r="D54" s="3"/>
      <c r="E54" s="3"/>
      <c r="F54" s="4"/>
      <c r="G54" s="41">
        <f>SUM(G44:G53)</f>
        <v>33700.31</v>
      </c>
      <c r="H54" s="4"/>
      <c r="I54" s="42" t="str">
        <f>IF(30000-G54&gt;=0,"  Capacidade residual: R$ "&amp;SUBSTITUTE(SUBSTITUTE(SUBSTITUTE(TEXT(30000-G54,"#,##0.00"),".","|"),",","."),"|",","),"  Período excepcional: R$ "&amp;SUBSTITUTE(SUBSTITUTE(SUBSTITUTE(TEXT(ABS(30000-G54),"#,##0.00"),".","|"),",","."),"|",",")&amp;" acima da ref.")</f>
        <v>  Período excepcional: R$ 3,700.31 acima da ref.</v>
      </c>
      <c r="J54" s="4"/>
    </row>
    <row r="55" ht="15.75" customHeight="1">
      <c r="A55" s="32" t="s">
        <v>247</v>
      </c>
      <c r="B55" s="3"/>
      <c r="C55" s="3"/>
      <c r="D55" s="3"/>
      <c r="E55" s="3"/>
      <c r="F55" s="3"/>
      <c r="G55" s="3"/>
      <c r="H55" s="3"/>
      <c r="I55" s="3"/>
      <c r="J55" s="4"/>
    </row>
    <row r="56" ht="13.5" customHeight="1">
      <c r="A56" s="33" t="s">
        <v>160</v>
      </c>
      <c r="B56" s="25" t="s">
        <v>197</v>
      </c>
      <c r="C56" s="34" t="s">
        <v>96</v>
      </c>
      <c r="D56" s="25" t="s">
        <v>162</v>
      </c>
      <c r="E56" s="25" t="s">
        <v>164</v>
      </c>
      <c r="F56" s="25" t="s">
        <v>189</v>
      </c>
      <c r="G56" s="35">
        <v>11865.55</v>
      </c>
      <c r="H56" s="36" t="s">
        <v>109</v>
      </c>
      <c r="I56" s="37" t="s">
        <v>166</v>
      </c>
      <c r="J56" s="37"/>
    </row>
    <row r="57" ht="13.5" customHeight="1">
      <c r="A57" s="33" t="s">
        <v>160</v>
      </c>
      <c r="B57" s="20" t="s">
        <v>159</v>
      </c>
      <c r="C57" s="39" t="s">
        <v>26</v>
      </c>
      <c r="D57" s="20" t="s">
        <v>179</v>
      </c>
      <c r="E57" s="20" t="s">
        <v>181</v>
      </c>
      <c r="F57" s="20" t="s">
        <v>182</v>
      </c>
      <c r="G57" s="38">
        <v>95.88</v>
      </c>
      <c r="H57" s="36" t="s">
        <v>109</v>
      </c>
      <c r="I57" s="37" t="s">
        <v>166</v>
      </c>
      <c r="J57" s="37"/>
    </row>
    <row r="58" ht="13.5" customHeight="1">
      <c r="A58" s="33" t="s">
        <v>160</v>
      </c>
      <c r="B58" s="25" t="s">
        <v>131</v>
      </c>
      <c r="C58" s="39" t="s">
        <v>26</v>
      </c>
      <c r="D58" s="25" t="s">
        <v>179</v>
      </c>
      <c r="E58" s="25" t="s">
        <v>188</v>
      </c>
      <c r="F58" s="25" t="s">
        <v>128</v>
      </c>
      <c r="G58" s="35">
        <v>3590.95</v>
      </c>
      <c r="H58" s="36" t="s">
        <v>109</v>
      </c>
      <c r="I58" s="37" t="s">
        <v>166</v>
      </c>
      <c r="J58" s="37"/>
    </row>
    <row r="59" ht="27.0" customHeight="1">
      <c r="A59" s="33" t="s">
        <v>160</v>
      </c>
      <c r="B59" s="20" t="s">
        <v>183</v>
      </c>
      <c r="C59" s="39" t="s">
        <v>26</v>
      </c>
      <c r="D59" s="20" t="s">
        <v>179</v>
      </c>
      <c r="E59" s="20" t="s">
        <v>188</v>
      </c>
      <c r="F59" s="20" t="s">
        <v>128</v>
      </c>
      <c r="G59" s="38">
        <v>3724.63</v>
      </c>
      <c r="H59" s="36" t="s">
        <v>109</v>
      </c>
      <c r="I59" s="37" t="s">
        <v>166</v>
      </c>
      <c r="J59" s="37"/>
    </row>
    <row r="60" ht="13.5" customHeight="1">
      <c r="A60" s="33" t="s">
        <v>160</v>
      </c>
      <c r="B60" s="25" t="s">
        <v>163</v>
      </c>
      <c r="C60" s="39" t="s">
        <v>26</v>
      </c>
      <c r="D60" s="25" t="s">
        <v>179</v>
      </c>
      <c r="E60" s="25" t="s">
        <v>188</v>
      </c>
      <c r="F60" s="25" t="s">
        <v>128</v>
      </c>
      <c r="G60" s="35">
        <v>9010.26</v>
      </c>
      <c r="H60" s="36" t="s">
        <v>109</v>
      </c>
      <c r="I60" s="37" t="s">
        <v>166</v>
      </c>
      <c r="J60" s="37"/>
    </row>
    <row r="61" ht="27.0" customHeight="1">
      <c r="A61" s="33" t="s">
        <v>160</v>
      </c>
      <c r="B61" s="20" t="s">
        <v>192</v>
      </c>
      <c r="C61" s="39" t="s">
        <v>26</v>
      </c>
      <c r="D61" s="20" t="s">
        <v>179</v>
      </c>
      <c r="E61" s="20" t="s">
        <v>221</v>
      </c>
      <c r="F61" s="20" t="s">
        <v>130</v>
      </c>
      <c r="G61" s="38">
        <v>1675.17</v>
      </c>
      <c r="H61" s="36" t="s">
        <v>101</v>
      </c>
      <c r="I61" s="37" t="s">
        <v>166</v>
      </c>
      <c r="J61" s="37"/>
    </row>
    <row r="62" ht="15.0" customHeight="1">
      <c r="A62" s="40" t="s">
        <v>249</v>
      </c>
      <c r="B62" s="3"/>
      <c r="C62" s="3"/>
      <c r="D62" s="3"/>
      <c r="E62" s="3"/>
      <c r="F62" s="4"/>
      <c r="G62" s="41">
        <f>SUM(G56:G61)</f>
        <v>29962.44</v>
      </c>
      <c r="H62" s="4"/>
      <c r="I62" s="42" t="str">
        <f>IF(30000-G62&gt;=0,"  Capacidade residual: R$ "&amp;SUBSTITUTE(SUBSTITUTE(SUBSTITUTE(TEXT(30000-G62,"#,##0.00"),".","|"),",","."),"|",","),"  Período excepcional: R$ "&amp;SUBSTITUTE(SUBSTITUTE(SUBSTITUTE(TEXT(ABS(30000-G62),"#,##0.00"),".","|"),",","."),"|",",")&amp;" acima da ref.")</f>
        <v>  Capacidade residual: R$ 37.56</v>
      </c>
      <c r="J62" s="4"/>
    </row>
    <row r="63" ht="15.75" customHeight="1">
      <c r="A63" s="43" t="s">
        <v>250</v>
      </c>
      <c r="B63" s="3"/>
      <c r="C63" s="3"/>
      <c r="D63" s="3"/>
      <c r="E63" s="3"/>
      <c r="F63" s="3"/>
      <c r="G63" s="3"/>
      <c r="H63" s="3"/>
      <c r="I63" s="3"/>
      <c r="J63" s="4"/>
    </row>
    <row r="64" ht="13.5" customHeight="1">
      <c r="A64" s="33" t="s">
        <v>189</v>
      </c>
      <c r="B64" s="25" t="s">
        <v>187</v>
      </c>
      <c r="C64" s="34" t="s">
        <v>96</v>
      </c>
      <c r="D64" s="25" t="s">
        <v>179</v>
      </c>
      <c r="E64" s="25" t="s">
        <v>164</v>
      </c>
      <c r="F64" s="25" t="s">
        <v>165</v>
      </c>
      <c r="G64" s="35">
        <v>7168.69</v>
      </c>
      <c r="H64" s="36" t="s">
        <v>109</v>
      </c>
      <c r="I64" s="37" t="s">
        <v>166</v>
      </c>
      <c r="J64" s="37"/>
    </row>
    <row r="65" ht="13.5" customHeight="1">
      <c r="A65" s="33" t="s">
        <v>189</v>
      </c>
      <c r="B65" s="20" t="s">
        <v>224</v>
      </c>
      <c r="C65" s="34" t="s">
        <v>96</v>
      </c>
      <c r="D65" s="20" t="s">
        <v>179</v>
      </c>
      <c r="E65" s="20" t="s">
        <v>164</v>
      </c>
      <c r="F65" s="20" t="s">
        <v>251</v>
      </c>
      <c r="G65" s="38">
        <v>11140.89</v>
      </c>
      <c r="H65" s="36" t="s">
        <v>109</v>
      </c>
      <c r="I65" s="37" t="s">
        <v>166</v>
      </c>
      <c r="J65" s="37"/>
    </row>
    <row r="66" ht="27.0" customHeight="1">
      <c r="A66" s="33" t="s">
        <v>189</v>
      </c>
      <c r="B66" s="25" t="s">
        <v>217</v>
      </c>
      <c r="C66" s="39" t="s">
        <v>26</v>
      </c>
      <c r="D66" s="25" t="s">
        <v>179</v>
      </c>
      <c r="E66" s="25" t="s">
        <v>221</v>
      </c>
      <c r="F66" s="25" t="s">
        <v>130</v>
      </c>
      <c r="G66" s="35">
        <v>1712.06</v>
      </c>
      <c r="H66" s="36" t="s">
        <v>109</v>
      </c>
      <c r="I66" s="37" t="s">
        <v>166</v>
      </c>
      <c r="J66" s="37"/>
    </row>
    <row r="67" ht="13.5" customHeight="1">
      <c r="A67" s="33" t="s">
        <v>189</v>
      </c>
      <c r="B67" s="20" t="s">
        <v>218</v>
      </c>
      <c r="C67" s="39" t="s">
        <v>26</v>
      </c>
      <c r="D67" s="20" t="s">
        <v>179</v>
      </c>
      <c r="E67" s="20" t="s">
        <v>221</v>
      </c>
      <c r="F67" s="20" t="s">
        <v>130</v>
      </c>
      <c r="G67" s="38">
        <v>1972.47</v>
      </c>
      <c r="H67" s="36" t="s">
        <v>101</v>
      </c>
      <c r="I67" s="37" t="s">
        <v>166</v>
      </c>
      <c r="J67" s="37"/>
    </row>
    <row r="68" ht="13.5" customHeight="1">
      <c r="A68" s="33" t="s">
        <v>189</v>
      </c>
      <c r="B68" s="25" t="s">
        <v>131</v>
      </c>
      <c r="C68" s="39" t="s">
        <v>26</v>
      </c>
      <c r="D68" s="25" t="s">
        <v>179</v>
      </c>
      <c r="E68" s="25" t="s">
        <v>221</v>
      </c>
      <c r="F68" s="25" t="s">
        <v>130</v>
      </c>
      <c r="G68" s="35">
        <v>3590.95</v>
      </c>
      <c r="H68" s="36" t="s">
        <v>109</v>
      </c>
      <c r="I68" s="37" t="s">
        <v>166</v>
      </c>
      <c r="J68" s="37"/>
    </row>
    <row r="69" ht="27.0" customHeight="1">
      <c r="A69" s="33" t="s">
        <v>189</v>
      </c>
      <c r="B69" s="20" t="s">
        <v>183</v>
      </c>
      <c r="C69" s="39" t="s">
        <v>26</v>
      </c>
      <c r="D69" s="20" t="s">
        <v>179</v>
      </c>
      <c r="E69" s="20" t="s">
        <v>221</v>
      </c>
      <c r="F69" s="20" t="s">
        <v>130</v>
      </c>
      <c r="G69" s="38">
        <v>3724.63</v>
      </c>
      <c r="H69" s="36" t="s">
        <v>109</v>
      </c>
      <c r="I69" s="37" t="s">
        <v>166</v>
      </c>
      <c r="J69" s="37"/>
    </row>
    <row r="70" ht="13.5" customHeight="1">
      <c r="A70" s="33" t="s">
        <v>189</v>
      </c>
      <c r="B70" s="25" t="s">
        <v>178</v>
      </c>
      <c r="C70" s="39" t="s">
        <v>26</v>
      </c>
      <c r="D70" s="25" t="s">
        <v>179</v>
      </c>
      <c r="E70" s="25" t="s">
        <v>222</v>
      </c>
      <c r="F70" s="25" t="s">
        <v>223</v>
      </c>
      <c r="G70" s="35">
        <v>602.25</v>
      </c>
      <c r="H70" s="36" t="s">
        <v>109</v>
      </c>
      <c r="I70" s="37" t="s">
        <v>166</v>
      </c>
      <c r="J70" s="37"/>
    </row>
    <row r="71" ht="15.0" customHeight="1">
      <c r="A71" s="40" t="s">
        <v>254</v>
      </c>
      <c r="B71" s="3"/>
      <c r="C71" s="3"/>
      <c r="D71" s="3"/>
      <c r="E71" s="3"/>
      <c r="F71" s="4"/>
      <c r="G71" s="41">
        <f>SUM(G64:G70)</f>
        <v>29911.94</v>
      </c>
      <c r="H71" s="4"/>
      <c r="I71" s="42" t="str">
        <f>IF(30000-G71&gt;=0,"  Capacidade residual: R$ "&amp;SUBSTITUTE(SUBSTITUTE(SUBSTITUTE(TEXT(30000-G71,"#,##0.00"),".","|"),",","."),"|",","),"  Período excepcional: R$ "&amp;SUBSTITUTE(SUBSTITUTE(SUBSTITUTE(TEXT(ABS(30000-G71),"#,##0.00"),".","|"),",","."),"|",",")&amp;" acima da ref.")</f>
        <v>  Capacidade residual: R$ 88.06</v>
      </c>
      <c r="J71" s="4"/>
    </row>
    <row r="72" ht="15.75" customHeight="1">
      <c r="A72" s="32" t="s">
        <v>259</v>
      </c>
      <c r="B72" s="3"/>
      <c r="C72" s="3"/>
      <c r="D72" s="3"/>
      <c r="E72" s="3"/>
      <c r="F72" s="3"/>
      <c r="G72" s="3"/>
      <c r="H72" s="3"/>
      <c r="I72" s="3"/>
      <c r="J72" s="4"/>
    </row>
    <row r="73" ht="13.5" customHeight="1">
      <c r="A73" s="33" t="s">
        <v>219</v>
      </c>
      <c r="B73" s="25" t="s">
        <v>216</v>
      </c>
      <c r="C73" s="34" t="s">
        <v>96</v>
      </c>
      <c r="D73" s="25" t="s">
        <v>179</v>
      </c>
      <c r="E73" s="25" t="s">
        <v>164</v>
      </c>
      <c r="F73" s="25" t="s">
        <v>126</v>
      </c>
      <c r="G73" s="35">
        <v>31431.89</v>
      </c>
      <c r="H73" s="36" t="s">
        <v>109</v>
      </c>
      <c r="I73" s="37" t="s">
        <v>166</v>
      </c>
      <c r="J73" s="37"/>
    </row>
    <row r="74" ht="15.0" customHeight="1">
      <c r="A74" s="40" t="s">
        <v>261</v>
      </c>
      <c r="B74" s="3"/>
      <c r="C74" s="3"/>
      <c r="D74" s="3"/>
      <c r="E74" s="3"/>
      <c r="F74" s="4"/>
      <c r="G74" s="41">
        <f>SUM(G73)</f>
        <v>31431.89</v>
      </c>
      <c r="H74" s="4"/>
      <c r="I74" s="42" t="str">
        <f>IF(30000-G74&gt;=0,"  Capacidade residual: R$ "&amp;SUBSTITUTE(SUBSTITUTE(SUBSTITUTE(TEXT(30000-G74,"#,##0.00"),".","|"),",","."),"|",","),"  Período excepcional: R$ "&amp;SUBSTITUTE(SUBSTITUTE(SUBSTITUTE(TEXT(ABS(30000-G74),"#,##0.00"),".","|"),",","."),"|",",")&amp;" acima da ref.")</f>
        <v>  Período excepcional: R$ 1,431.89 acima da ref.</v>
      </c>
      <c r="J74" s="4"/>
    </row>
    <row r="75" ht="15.75" customHeight="1">
      <c r="A75" s="43" t="s">
        <v>262</v>
      </c>
      <c r="B75" s="3"/>
      <c r="C75" s="3"/>
      <c r="D75" s="3"/>
      <c r="E75" s="3"/>
      <c r="F75" s="3"/>
      <c r="G75" s="3"/>
      <c r="H75" s="3"/>
      <c r="I75" s="3"/>
      <c r="J75" s="4"/>
    </row>
    <row r="76" ht="13.5" customHeight="1">
      <c r="A76" s="33" t="s">
        <v>126</v>
      </c>
      <c r="B76" s="25" t="s">
        <v>123</v>
      </c>
      <c r="C76" s="34" t="s">
        <v>96</v>
      </c>
      <c r="D76" s="25" t="s">
        <v>179</v>
      </c>
      <c r="E76" s="25" t="s">
        <v>164</v>
      </c>
      <c r="F76" s="25" t="s">
        <v>165</v>
      </c>
      <c r="G76" s="35">
        <v>11834.36</v>
      </c>
      <c r="H76" s="36" t="s">
        <v>109</v>
      </c>
      <c r="I76" s="37" t="s">
        <v>166</v>
      </c>
      <c r="J76" s="37"/>
    </row>
    <row r="77" ht="13.5" customHeight="1">
      <c r="A77" s="33" t="s">
        <v>126</v>
      </c>
      <c r="B77" s="20" t="s">
        <v>235</v>
      </c>
      <c r="C77" s="44" t="s">
        <v>168</v>
      </c>
      <c r="D77" s="20" t="s">
        <v>179</v>
      </c>
      <c r="E77" s="20" t="s">
        <v>263</v>
      </c>
      <c r="F77" s="20" t="s">
        <v>264</v>
      </c>
      <c r="G77" s="38">
        <v>2990.84</v>
      </c>
      <c r="H77" s="36" t="s">
        <v>109</v>
      </c>
      <c r="I77" s="37" t="s">
        <v>166</v>
      </c>
      <c r="J77" s="37"/>
    </row>
    <row r="78" ht="13.5" customHeight="1">
      <c r="A78" s="33" t="s">
        <v>126</v>
      </c>
      <c r="B78" s="25" t="s">
        <v>235</v>
      </c>
      <c r="C78" s="44" t="s">
        <v>168</v>
      </c>
      <c r="D78" s="25" t="s">
        <v>179</v>
      </c>
      <c r="E78" s="25" t="s">
        <v>265</v>
      </c>
      <c r="F78" s="25" t="s">
        <v>266</v>
      </c>
      <c r="G78" s="35">
        <v>2990.84</v>
      </c>
      <c r="H78" s="36" t="s">
        <v>109</v>
      </c>
      <c r="I78" s="37" t="s">
        <v>166</v>
      </c>
      <c r="J78" s="37"/>
    </row>
    <row r="79" ht="13.5" customHeight="1">
      <c r="A79" s="33" t="s">
        <v>126</v>
      </c>
      <c r="B79" s="20" t="s">
        <v>200</v>
      </c>
      <c r="C79" s="44" t="s">
        <v>168</v>
      </c>
      <c r="D79" s="20" t="s">
        <v>179</v>
      </c>
      <c r="E79" s="20" t="s">
        <v>267</v>
      </c>
      <c r="F79" s="20" t="s">
        <v>126</v>
      </c>
      <c r="G79" s="38">
        <v>829.67</v>
      </c>
      <c r="H79" s="36" t="s">
        <v>101</v>
      </c>
      <c r="I79" s="37" t="s">
        <v>166</v>
      </c>
      <c r="J79" s="37"/>
    </row>
    <row r="80" ht="13.5" customHeight="1">
      <c r="A80" s="33" t="s">
        <v>126</v>
      </c>
      <c r="B80" s="25" t="s">
        <v>235</v>
      </c>
      <c r="C80" s="44" t="s">
        <v>168</v>
      </c>
      <c r="D80" s="25" t="s">
        <v>179</v>
      </c>
      <c r="E80" s="25" t="s">
        <v>267</v>
      </c>
      <c r="F80" s="25" t="s">
        <v>126</v>
      </c>
      <c r="G80" s="35">
        <v>2990.84</v>
      </c>
      <c r="H80" s="36" t="s">
        <v>109</v>
      </c>
      <c r="I80" s="37" t="s">
        <v>166</v>
      </c>
      <c r="J80" s="37"/>
    </row>
    <row r="81" ht="13.5" customHeight="1">
      <c r="A81" s="33" t="s">
        <v>126</v>
      </c>
      <c r="B81" s="20" t="s">
        <v>204</v>
      </c>
      <c r="C81" s="39" t="s">
        <v>26</v>
      </c>
      <c r="D81" s="20" t="s">
        <v>179</v>
      </c>
      <c r="E81" s="20" t="s">
        <v>221</v>
      </c>
      <c r="F81" s="20" t="s">
        <v>130</v>
      </c>
      <c r="G81" s="38">
        <v>1519.45</v>
      </c>
      <c r="H81" s="36" t="s">
        <v>101</v>
      </c>
      <c r="I81" s="37" t="s">
        <v>166</v>
      </c>
      <c r="J81" s="37"/>
    </row>
    <row r="82" ht="13.5" customHeight="1">
      <c r="A82" s="33" t="s">
        <v>126</v>
      </c>
      <c r="B82" s="25" t="s">
        <v>236</v>
      </c>
      <c r="C82" s="39" t="s">
        <v>26</v>
      </c>
      <c r="D82" s="25" t="s">
        <v>179</v>
      </c>
      <c r="E82" s="25" t="s">
        <v>221</v>
      </c>
      <c r="F82" s="25" t="s">
        <v>130</v>
      </c>
      <c r="G82" s="35">
        <v>4012.1</v>
      </c>
      <c r="H82" s="36" t="s">
        <v>109</v>
      </c>
      <c r="I82" s="37" t="s">
        <v>166</v>
      </c>
      <c r="J82" s="37"/>
    </row>
    <row r="83" ht="13.5" customHeight="1">
      <c r="A83" s="33" t="s">
        <v>126</v>
      </c>
      <c r="B83" s="20" t="s">
        <v>191</v>
      </c>
      <c r="C83" s="39" t="s">
        <v>26</v>
      </c>
      <c r="D83" s="20" t="s">
        <v>179</v>
      </c>
      <c r="E83" s="20" t="s">
        <v>222</v>
      </c>
      <c r="F83" s="20" t="s">
        <v>223</v>
      </c>
      <c r="G83" s="38">
        <v>862.74</v>
      </c>
      <c r="H83" s="36" t="s">
        <v>101</v>
      </c>
      <c r="I83" s="37" t="s">
        <v>166</v>
      </c>
      <c r="J83" s="37"/>
    </row>
    <row r="84" ht="13.5" customHeight="1">
      <c r="A84" s="33" t="s">
        <v>126</v>
      </c>
      <c r="B84" s="25" t="s">
        <v>71</v>
      </c>
      <c r="C84" s="39" t="s">
        <v>26</v>
      </c>
      <c r="D84" s="25" t="s">
        <v>179</v>
      </c>
      <c r="E84" s="25" t="s">
        <v>268</v>
      </c>
      <c r="F84" s="25" t="s">
        <v>140</v>
      </c>
      <c r="G84" s="35">
        <v>172.96</v>
      </c>
      <c r="H84" s="36" t="s">
        <v>101</v>
      </c>
      <c r="I84" s="37" t="s">
        <v>166</v>
      </c>
      <c r="J84" s="37"/>
    </row>
    <row r="85" ht="13.5" customHeight="1">
      <c r="A85" s="33" t="s">
        <v>126</v>
      </c>
      <c r="B85" s="20" t="s">
        <v>71</v>
      </c>
      <c r="C85" s="39" t="s">
        <v>26</v>
      </c>
      <c r="D85" s="20" t="s">
        <v>179</v>
      </c>
      <c r="E85" s="20" t="s">
        <v>269</v>
      </c>
      <c r="F85" s="20" t="s">
        <v>270</v>
      </c>
      <c r="G85" s="38">
        <v>172.96</v>
      </c>
      <c r="H85" s="36" t="s">
        <v>101</v>
      </c>
      <c r="I85" s="37" t="s">
        <v>166</v>
      </c>
      <c r="J85" s="37"/>
    </row>
    <row r="86" ht="13.5" customHeight="1">
      <c r="A86" s="33" t="s">
        <v>126</v>
      </c>
      <c r="B86" s="25" t="s">
        <v>71</v>
      </c>
      <c r="C86" s="39" t="s">
        <v>26</v>
      </c>
      <c r="D86" s="25" t="s">
        <v>179</v>
      </c>
      <c r="E86" s="25" t="s">
        <v>271</v>
      </c>
      <c r="F86" s="25" t="s">
        <v>272</v>
      </c>
      <c r="G86" s="35">
        <v>172.96</v>
      </c>
      <c r="H86" s="36" t="s">
        <v>101</v>
      </c>
      <c r="I86" s="37" t="s">
        <v>166</v>
      </c>
      <c r="J86" s="37"/>
    </row>
    <row r="87" ht="15.0" customHeight="1">
      <c r="A87" s="40" t="s">
        <v>273</v>
      </c>
      <c r="B87" s="3"/>
      <c r="C87" s="3"/>
      <c r="D87" s="3"/>
      <c r="E87" s="3"/>
      <c r="F87" s="4"/>
      <c r="G87" s="41">
        <f>SUM(G76:G86)</f>
        <v>28549.72</v>
      </c>
      <c r="H87" s="4"/>
      <c r="I87" s="42" t="str">
        <f>IF(28568.11-G87&gt;=0,"  Capacidade residual: R$ "&amp;SUBSTITUTE(SUBSTITUTE(SUBSTITUTE(TEXT(28568.11-G87,"#,##0.00"),".","|"),",","."),"|",","),"  Período excepcional: R$ "&amp;SUBSTITUTE(SUBSTITUTE(SUBSTITUTE(TEXT(ABS(28568.11-G87),"#,##0.00"),".","|"),",","."),"|",",")&amp;" acima da ref.")</f>
        <v>  Capacidade residual: R$ 18.39</v>
      </c>
      <c r="J87" s="4"/>
    </row>
    <row r="88" ht="15.75" customHeight="1">
      <c r="A88" s="32" t="s">
        <v>274</v>
      </c>
      <c r="B88" s="3"/>
      <c r="C88" s="3"/>
      <c r="D88" s="3"/>
      <c r="E88" s="3"/>
      <c r="F88" s="3"/>
      <c r="G88" s="3"/>
      <c r="H88" s="3"/>
      <c r="I88" s="3"/>
      <c r="J88" s="4"/>
    </row>
    <row r="89" ht="13.5" customHeight="1">
      <c r="A89" s="33" t="s">
        <v>229</v>
      </c>
      <c r="B89" s="25" t="s">
        <v>228</v>
      </c>
      <c r="C89" s="34" t="s">
        <v>96</v>
      </c>
      <c r="D89" s="25" t="s">
        <v>179</v>
      </c>
      <c r="E89" s="25" t="s">
        <v>164</v>
      </c>
      <c r="F89" s="25" t="s">
        <v>219</v>
      </c>
      <c r="G89" s="35">
        <v>52828.17</v>
      </c>
      <c r="H89" s="36" t="s">
        <v>109</v>
      </c>
      <c r="I89" s="37" t="s">
        <v>166</v>
      </c>
      <c r="J89" s="37"/>
    </row>
    <row r="90" ht="15.0" customHeight="1">
      <c r="A90" s="40" t="s">
        <v>275</v>
      </c>
      <c r="B90" s="3"/>
      <c r="C90" s="3"/>
      <c r="D90" s="3"/>
      <c r="E90" s="3"/>
      <c r="F90" s="4"/>
      <c r="G90" s="41">
        <f>SUM(G89)</f>
        <v>52828.17</v>
      </c>
      <c r="H90" s="4"/>
      <c r="I90" s="42" t="str">
        <f>IF(30000-G90&gt;=0,"  Capacidade residual: R$ "&amp;SUBSTITUTE(SUBSTITUTE(SUBSTITUTE(TEXT(30000-G90,"#,##0.00"),".","|"),",","."),"|",","),"  Período excepcional: R$ "&amp;SUBSTITUTE(SUBSTITUTE(SUBSTITUTE(TEXT(ABS(30000-G90),"#,##0.00"),".","|"),",","."),"|",",")&amp;" acima da ref.")</f>
        <v>  Período excepcional: R$ 22,828.17 acima da ref.</v>
      </c>
      <c r="J90" s="4"/>
    </row>
    <row r="91" ht="15.75" customHeight="1">
      <c r="A91" s="43" t="s">
        <v>276</v>
      </c>
      <c r="B91" s="3"/>
      <c r="C91" s="3"/>
      <c r="D91" s="3"/>
      <c r="E91" s="3"/>
      <c r="F91" s="3"/>
      <c r="G91" s="3"/>
      <c r="H91" s="3"/>
      <c r="I91" s="3"/>
      <c r="J91" s="4"/>
    </row>
    <row r="92" ht="13.5" customHeight="1">
      <c r="A92" s="33" t="s">
        <v>122</v>
      </c>
      <c r="B92" s="25" t="s">
        <v>113</v>
      </c>
      <c r="C92" s="34" t="s">
        <v>96</v>
      </c>
      <c r="D92" s="25" t="s">
        <v>162</v>
      </c>
      <c r="E92" s="25" t="s">
        <v>164</v>
      </c>
      <c r="F92" s="25" t="s">
        <v>90</v>
      </c>
      <c r="G92" s="35">
        <v>4179.19</v>
      </c>
      <c r="H92" s="36" t="s">
        <v>109</v>
      </c>
      <c r="I92" s="37" t="s">
        <v>166</v>
      </c>
      <c r="J92" s="37"/>
    </row>
    <row r="93" ht="13.5" customHeight="1">
      <c r="A93" s="33" t="s">
        <v>122</v>
      </c>
      <c r="B93" s="20" t="s">
        <v>230</v>
      </c>
      <c r="C93" s="34" t="s">
        <v>96</v>
      </c>
      <c r="D93" s="20" t="s">
        <v>179</v>
      </c>
      <c r="E93" s="20" t="s">
        <v>164</v>
      </c>
      <c r="F93" s="20" t="s">
        <v>90</v>
      </c>
      <c r="G93" s="38">
        <v>26474.63</v>
      </c>
      <c r="H93" s="36" t="s">
        <v>109</v>
      </c>
      <c r="I93" s="37" t="s">
        <v>166</v>
      </c>
      <c r="J93" s="37"/>
    </row>
    <row r="94" ht="13.5" customHeight="1">
      <c r="A94" s="33" t="s">
        <v>122</v>
      </c>
      <c r="B94" s="25" t="s">
        <v>159</v>
      </c>
      <c r="C94" s="39" t="s">
        <v>26</v>
      </c>
      <c r="D94" s="25" t="s">
        <v>179</v>
      </c>
      <c r="E94" s="25" t="s">
        <v>188</v>
      </c>
      <c r="F94" s="25" t="s">
        <v>128</v>
      </c>
      <c r="G94" s="35">
        <v>95.88</v>
      </c>
      <c r="H94" s="36" t="s">
        <v>109</v>
      </c>
      <c r="I94" s="37" t="s">
        <v>166</v>
      </c>
      <c r="J94" s="37"/>
    </row>
    <row r="95" ht="13.5" customHeight="1">
      <c r="A95" s="33" t="s">
        <v>122</v>
      </c>
      <c r="B95" s="20" t="s">
        <v>258</v>
      </c>
      <c r="C95" s="39" t="s">
        <v>26</v>
      </c>
      <c r="D95" s="20" t="s">
        <v>179</v>
      </c>
      <c r="E95" s="20" t="s">
        <v>221</v>
      </c>
      <c r="F95" s="20" t="s">
        <v>130</v>
      </c>
      <c r="G95" s="38">
        <v>1935.13</v>
      </c>
      <c r="H95" s="36" t="s">
        <v>101</v>
      </c>
      <c r="I95" s="37" t="s">
        <v>166</v>
      </c>
      <c r="J95" s="37"/>
    </row>
    <row r="96" ht="13.5" customHeight="1">
      <c r="A96" s="33" t="s">
        <v>122</v>
      </c>
      <c r="B96" s="25" t="s">
        <v>145</v>
      </c>
      <c r="C96" s="39" t="s">
        <v>26</v>
      </c>
      <c r="D96" s="25" t="s">
        <v>179</v>
      </c>
      <c r="E96" s="25" t="s">
        <v>221</v>
      </c>
      <c r="F96" s="25" t="s">
        <v>130</v>
      </c>
      <c r="G96" s="35">
        <v>4747.13</v>
      </c>
      <c r="H96" s="36" t="s">
        <v>101</v>
      </c>
      <c r="I96" s="37" t="s">
        <v>166</v>
      </c>
      <c r="J96" s="37"/>
    </row>
    <row r="97" ht="13.5" customHeight="1">
      <c r="A97" s="33" t="s">
        <v>122</v>
      </c>
      <c r="B97" s="20" t="s">
        <v>71</v>
      </c>
      <c r="C97" s="39" t="s">
        <v>26</v>
      </c>
      <c r="D97" s="20" t="s">
        <v>179</v>
      </c>
      <c r="E97" s="20" t="s">
        <v>277</v>
      </c>
      <c r="F97" s="20" t="s">
        <v>278</v>
      </c>
      <c r="G97" s="38">
        <v>172.96</v>
      </c>
      <c r="H97" s="36" t="s">
        <v>101</v>
      </c>
      <c r="I97" s="37" t="s">
        <v>166</v>
      </c>
      <c r="J97" s="37"/>
    </row>
    <row r="98" ht="13.5" customHeight="1">
      <c r="A98" s="33" t="s">
        <v>122</v>
      </c>
      <c r="B98" s="25" t="s">
        <v>71</v>
      </c>
      <c r="C98" s="39" t="s">
        <v>26</v>
      </c>
      <c r="D98" s="25" t="s">
        <v>179</v>
      </c>
      <c r="E98" s="25" t="s">
        <v>279</v>
      </c>
      <c r="F98" s="25" t="s">
        <v>280</v>
      </c>
      <c r="G98" s="35">
        <v>172.96</v>
      </c>
      <c r="H98" s="36" t="s">
        <v>101</v>
      </c>
      <c r="I98" s="37" t="s">
        <v>166</v>
      </c>
      <c r="J98" s="37"/>
    </row>
    <row r="99" ht="15.0" customHeight="1">
      <c r="A99" s="40" t="s">
        <v>281</v>
      </c>
      <c r="B99" s="3"/>
      <c r="C99" s="3"/>
      <c r="D99" s="3"/>
      <c r="E99" s="3"/>
      <c r="F99" s="4"/>
      <c r="G99" s="41">
        <f>SUM(G92:G98)</f>
        <v>37777.88</v>
      </c>
      <c r="H99" s="4"/>
      <c r="I99" s="42" t="str">
        <f>IF(7171.83-G99&gt;=0,"  Capacidade residual: R$ "&amp;SUBSTITUTE(SUBSTITUTE(SUBSTITUTE(TEXT(7171.83-G99,"#,##0.00"),".","|"),",","."),"|",","),"  Período excepcional: R$ "&amp;SUBSTITUTE(SUBSTITUTE(SUBSTITUTE(TEXT(ABS(7171.83-G99),"#,##0.00"),".","|"),",","."),"|",",")&amp;" acima da ref.")</f>
        <v>  Período excepcional: R$ 30,606.05 acima da ref.</v>
      </c>
      <c r="J99" s="4"/>
    </row>
    <row r="100" ht="15.75" customHeight="1">
      <c r="A100" s="32" t="s">
        <v>282</v>
      </c>
      <c r="B100" s="3"/>
      <c r="C100" s="3"/>
      <c r="D100" s="3"/>
      <c r="E100" s="3"/>
      <c r="F100" s="3"/>
      <c r="G100" s="3"/>
      <c r="H100" s="3"/>
      <c r="I100" s="3"/>
      <c r="J100" s="4"/>
    </row>
    <row r="101" ht="13.5" customHeight="1">
      <c r="A101" s="33" t="s">
        <v>196</v>
      </c>
      <c r="B101" s="25" t="s">
        <v>220</v>
      </c>
      <c r="C101" s="34" t="s">
        <v>96</v>
      </c>
      <c r="D101" s="25" t="s">
        <v>179</v>
      </c>
      <c r="E101" s="25" t="s">
        <v>164</v>
      </c>
      <c r="F101" s="25" t="s">
        <v>169</v>
      </c>
      <c r="G101" s="35">
        <v>13242.39</v>
      </c>
      <c r="H101" s="36" t="s">
        <v>109</v>
      </c>
      <c r="I101" s="37" t="s">
        <v>166</v>
      </c>
      <c r="J101" s="37"/>
    </row>
    <row r="102" ht="13.5" customHeight="1">
      <c r="A102" s="33" t="s">
        <v>196</v>
      </c>
      <c r="B102" s="20" t="s">
        <v>194</v>
      </c>
      <c r="C102" s="39" t="s">
        <v>26</v>
      </c>
      <c r="D102" s="20" t="s">
        <v>179</v>
      </c>
      <c r="E102" s="20" t="s">
        <v>188</v>
      </c>
      <c r="F102" s="20" t="s">
        <v>128</v>
      </c>
      <c r="G102" s="38">
        <v>11691.09</v>
      </c>
      <c r="H102" s="36" t="s">
        <v>101</v>
      </c>
      <c r="I102" s="37" t="s">
        <v>166</v>
      </c>
      <c r="J102" s="37"/>
    </row>
    <row r="103" ht="13.5" customHeight="1">
      <c r="A103" s="33" t="s">
        <v>196</v>
      </c>
      <c r="B103" s="25" t="s">
        <v>185</v>
      </c>
      <c r="C103" s="39" t="s">
        <v>26</v>
      </c>
      <c r="D103" s="25" t="s">
        <v>179</v>
      </c>
      <c r="E103" s="25" t="s">
        <v>222</v>
      </c>
      <c r="F103" s="25" t="s">
        <v>223</v>
      </c>
      <c r="G103" s="35">
        <v>878.13</v>
      </c>
      <c r="H103" s="36" t="s">
        <v>109</v>
      </c>
      <c r="I103" s="37" t="s">
        <v>166</v>
      </c>
      <c r="J103" s="37"/>
    </row>
    <row r="104" ht="27.0" customHeight="1">
      <c r="A104" s="33" t="s">
        <v>196</v>
      </c>
      <c r="B104" s="20" t="s">
        <v>192</v>
      </c>
      <c r="C104" s="39" t="s">
        <v>26</v>
      </c>
      <c r="D104" s="20" t="s">
        <v>179</v>
      </c>
      <c r="E104" s="20" t="s">
        <v>222</v>
      </c>
      <c r="F104" s="20" t="s">
        <v>223</v>
      </c>
      <c r="G104" s="38">
        <v>1675.17</v>
      </c>
      <c r="H104" s="36" t="s">
        <v>101</v>
      </c>
      <c r="I104" s="37" t="s">
        <v>166</v>
      </c>
      <c r="J104" s="37"/>
    </row>
    <row r="105" ht="27.0" customHeight="1">
      <c r="A105" s="33" t="s">
        <v>196</v>
      </c>
      <c r="B105" s="25" t="s">
        <v>217</v>
      </c>
      <c r="C105" s="39" t="s">
        <v>26</v>
      </c>
      <c r="D105" s="25" t="s">
        <v>179</v>
      </c>
      <c r="E105" s="25" t="s">
        <v>222</v>
      </c>
      <c r="F105" s="25" t="s">
        <v>223</v>
      </c>
      <c r="G105" s="35">
        <v>1712.06</v>
      </c>
      <c r="H105" s="36" t="s">
        <v>109</v>
      </c>
      <c r="I105" s="37" t="s">
        <v>166</v>
      </c>
      <c r="J105" s="37"/>
    </row>
    <row r="106" ht="13.5" customHeight="1">
      <c r="A106" s="33" t="s">
        <v>196</v>
      </c>
      <c r="B106" s="20" t="s">
        <v>178</v>
      </c>
      <c r="C106" s="39" t="s">
        <v>26</v>
      </c>
      <c r="D106" s="20" t="s">
        <v>179</v>
      </c>
      <c r="E106" s="20" t="s">
        <v>225</v>
      </c>
      <c r="F106" s="20" t="s">
        <v>226</v>
      </c>
      <c r="G106" s="38">
        <v>602.25</v>
      </c>
      <c r="H106" s="36" t="s">
        <v>109</v>
      </c>
      <c r="I106" s="37" t="s">
        <v>166</v>
      </c>
      <c r="J106" s="37"/>
    </row>
    <row r="107" ht="13.5" customHeight="1">
      <c r="A107" s="33" t="s">
        <v>196</v>
      </c>
      <c r="B107" s="25" t="s">
        <v>71</v>
      </c>
      <c r="C107" s="39" t="s">
        <v>26</v>
      </c>
      <c r="D107" s="25" t="s">
        <v>179</v>
      </c>
      <c r="E107" s="25" t="s">
        <v>283</v>
      </c>
      <c r="F107" s="25" t="s">
        <v>284</v>
      </c>
      <c r="G107" s="35">
        <v>172.96</v>
      </c>
      <c r="H107" s="36" t="s">
        <v>101</v>
      </c>
      <c r="I107" s="37" t="s">
        <v>166</v>
      </c>
      <c r="J107" s="37"/>
    </row>
    <row r="108" ht="15.0" customHeight="1">
      <c r="A108" s="40" t="s">
        <v>285</v>
      </c>
      <c r="B108" s="3"/>
      <c r="C108" s="3"/>
      <c r="D108" s="3"/>
      <c r="E108" s="3"/>
      <c r="F108" s="4"/>
      <c r="G108" s="41">
        <f>SUM(G101:G107)</f>
        <v>29974.05</v>
      </c>
      <c r="H108" s="4"/>
      <c r="I108" s="42" t="str">
        <f>IF(30000-G108&gt;=0,"  Capacidade residual: R$ "&amp;SUBSTITUTE(SUBSTITUTE(SUBSTITUTE(TEXT(30000-G108,"#,##0.00"),".","|"),",","."),"|",","),"  Período excepcional: R$ "&amp;SUBSTITUTE(SUBSTITUTE(SUBSTITUTE(TEXT(ABS(30000-G108),"#,##0.00"),".","|"),",","."),"|",",")&amp;" acima da ref.")</f>
        <v>  Capacidade residual: R$ 25.95</v>
      </c>
      <c r="J108" s="4"/>
    </row>
    <row r="109" ht="15.75" customHeight="1">
      <c r="A109" s="43" t="s">
        <v>286</v>
      </c>
      <c r="B109" s="3"/>
      <c r="C109" s="3"/>
      <c r="D109" s="3"/>
      <c r="E109" s="3"/>
      <c r="F109" s="3"/>
      <c r="G109" s="3"/>
      <c r="H109" s="3"/>
      <c r="I109" s="3"/>
      <c r="J109" s="4"/>
    </row>
    <row r="110" ht="13.5" customHeight="1">
      <c r="A110" s="33" t="s">
        <v>253</v>
      </c>
      <c r="B110" s="25" t="s">
        <v>252</v>
      </c>
      <c r="C110" s="34" t="s">
        <v>96</v>
      </c>
      <c r="D110" s="25" t="s">
        <v>179</v>
      </c>
      <c r="E110" s="25" t="s">
        <v>164</v>
      </c>
      <c r="F110" s="25" t="s">
        <v>212</v>
      </c>
      <c r="G110" s="35">
        <v>20362.79</v>
      </c>
      <c r="H110" s="36" t="s">
        <v>109</v>
      </c>
      <c r="I110" s="37" t="s">
        <v>166</v>
      </c>
      <c r="J110" s="37"/>
    </row>
    <row r="111" ht="13.5" customHeight="1">
      <c r="A111" s="33" t="s">
        <v>253</v>
      </c>
      <c r="B111" s="20" t="s">
        <v>163</v>
      </c>
      <c r="C111" s="39" t="s">
        <v>26</v>
      </c>
      <c r="D111" s="20" t="s">
        <v>179</v>
      </c>
      <c r="E111" s="20" t="s">
        <v>221</v>
      </c>
      <c r="F111" s="20" t="s">
        <v>130</v>
      </c>
      <c r="G111" s="38">
        <v>9010.26</v>
      </c>
      <c r="H111" s="36" t="s">
        <v>109</v>
      </c>
      <c r="I111" s="37" t="s">
        <v>166</v>
      </c>
      <c r="J111" s="37"/>
    </row>
    <row r="112" ht="13.5" customHeight="1">
      <c r="A112" s="33" t="s">
        <v>253</v>
      </c>
      <c r="B112" s="25" t="s">
        <v>178</v>
      </c>
      <c r="C112" s="39" t="s">
        <v>26</v>
      </c>
      <c r="D112" s="25" t="s">
        <v>179</v>
      </c>
      <c r="E112" s="25" t="s">
        <v>237</v>
      </c>
      <c r="F112" s="25" t="s">
        <v>238</v>
      </c>
      <c r="G112" s="35">
        <v>602.25</v>
      </c>
      <c r="H112" s="36" t="s">
        <v>109</v>
      </c>
      <c r="I112" s="37" t="s">
        <v>166</v>
      </c>
      <c r="J112" s="37"/>
    </row>
    <row r="113" ht="15.0" customHeight="1">
      <c r="A113" s="40" t="s">
        <v>287</v>
      </c>
      <c r="B113" s="3"/>
      <c r="C113" s="3"/>
      <c r="D113" s="3"/>
      <c r="E113" s="3"/>
      <c r="F113" s="4"/>
      <c r="G113" s="41">
        <f>SUM(G110:G112)</f>
        <v>29975.3</v>
      </c>
      <c r="H113" s="4"/>
      <c r="I113" s="42" t="str">
        <f>IF(30000-G113&gt;=0,"  Capacidade residual: R$ "&amp;SUBSTITUTE(SUBSTITUTE(SUBSTITUTE(TEXT(30000-G113,"#,##0.00"),".","|"),",","."),"|",","),"  Período excepcional: R$ "&amp;SUBSTITUTE(SUBSTITUTE(SUBSTITUTE(TEXT(ABS(30000-G113),"#,##0.00"),".","|"),",","."),"|",",")&amp;" acima da ref.")</f>
        <v>  Capacidade residual: R$ 24.70</v>
      </c>
      <c r="J113" s="4"/>
    </row>
    <row r="114" ht="15.75" customHeight="1">
      <c r="A114" s="32" t="s">
        <v>288</v>
      </c>
      <c r="B114" s="3"/>
      <c r="C114" s="3"/>
      <c r="D114" s="3"/>
      <c r="E114" s="3"/>
      <c r="F114" s="3"/>
      <c r="G114" s="3"/>
      <c r="H114" s="3"/>
      <c r="I114" s="3"/>
      <c r="J114" s="4"/>
    </row>
    <row r="115" ht="13.5" customHeight="1">
      <c r="A115" s="33" t="s">
        <v>193</v>
      </c>
      <c r="B115" s="25" t="s">
        <v>190</v>
      </c>
      <c r="C115" s="34" t="s">
        <v>96</v>
      </c>
      <c r="D115" s="25" t="s">
        <v>179</v>
      </c>
      <c r="E115" s="25" t="s">
        <v>164</v>
      </c>
      <c r="F115" s="25" t="s">
        <v>214</v>
      </c>
      <c r="G115" s="35">
        <v>22505.82</v>
      </c>
      <c r="H115" s="36" t="s">
        <v>109</v>
      </c>
      <c r="I115" s="37" t="s">
        <v>166</v>
      </c>
      <c r="J115" s="37"/>
    </row>
    <row r="116" ht="13.5" customHeight="1">
      <c r="A116" s="33" t="s">
        <v>193</v>
      </c>
      <c r="B116" s="20" t="s">
        <v>204</v>
      </c>
      <c r="C116" s="39" t="s">
        <v>26</v>
      </c>
      <c r="D116" s="20" t="s">
        <v>179</v>
      </c>
      <c r="E116" s="20" t="s">
        <v>222</v>
      </c>
      <c r="F116" s="20" t="s">
        <v>223</v>
      </c>
      <c r="G116" s="38">
        <v>1519.45</v>
      </c>
      <c r="H116" s="36" t="s">
        <v>101</v>
      </c>
      <c r="I116" s="37" t="s">
        <v>166</v>
      </c>
      <c r="J116" s="37"/>
    </row>
    <row r="117" ht="13.5" customHeight="1">
      <c r="A117" s="33" t="s">
        <v>193</v>
      </c>
      <c r="B117" s="25" t="s">
        <v>218</v>
      </c>
      <c r="C117" s="39" t="s">
        <v>26</v>
      </c>
      <c r="D117" s="25" t="s">
        <v>179</v>
      </c>
      <c r="E117" s="25" t="s">
        <v>222</v>
      </c>
      <c r="F117" s="25" t="s">
        <v>223</v>
      </c>
      <c r="G117" s="35">
        <v>1972.47</v>
      </c>
      <c r="H117" s="36" t="s">
        <v>101</v>
      </c>
      <c r="I117" s="37" t="s">
        <v>166</v>
      </c>
      <c r="J117" s="37"/>
    </row>
    <row r="118" ht="13.5" customHeight="1">
      <c r="A118" s="33" t="s">
        <v>193</v>
      </c>
      <c r="B118" s="20" t="s">
        <v>131</v>
      </c>
      <c r="C118" s="39" t="s">
        <v>26</v>
      </c>
      <c r="D118" s="20" t="s">
        <v>179</v>
      </c>
      <c r="E118" s="20" t="s">
        <v>222</v>
      </c>
      <c r="F118" s="20" t="s">
        <v>223</v>
      </c>
      <c r="G118" s="38">
        <v>3590.95</v>
      </c>
      <c r="H118" s="36" t="s">
        <v>109</v>
      </c>
      <c r="I118" s="37" t="s">
        <v>166</v>
      </c>
      <c r="J118" s="37"/>
    </row>
    <row r="119" ht="13.5" customHeight="1">
      <c r="A119" s="33" t="s">
        <v>193</v>
      </c>
      <c r="B119" s="25" t="s">
        <v>71</v>
      </c>
      <c r="C119" s="39" t="s">
        <v>26</v>
      </c>
      <c r="D119" s="25" t="s">
        <v>179</v>
      </c>
      <c r="E119" s="25" t="s">
        <v>289</v>
      </c>
      <c r="F119" s="25" t="s">
        <v>290</v>
      </c>
      <c r="G119" s="35">
        <v>172.96</v>
      </c>
      <c r="H119" s="36" t="s">
        <v>101</v>
      </c>
      <c r="I119" s="37" t="s">
        <v>166</v>
      </c>
      <c r="J119" s="37"/>
    </row>
    <row r="120" ht="13.5" customHeight="1">
      <c r="A120" s="33" t="s">
        <v>193</v>
      </c>
      <c r="B120" s="20" t="s">
        <v>71</v>
      </c>
      <c r="C120" s="39" t="s">
        <v>26</v>
      </c>
      <c r="D120" s="20" t="s">
        <v>179</v>
      </c>
      <c r="E120" s="20" t="s">
        <v>291</v>
      </c>
      <c r="F120" s="20" t="s">
        <v>292</v>
      </c>
      <c r="G120" s="38">
        <v>172.96</v>
      </c>
      <c r="H120" s="36" t="s">
        <v>101</v>
      </c>
      <c r="I120" s="37" t="s">
        <v>166</v>
      </c>
      <c r="J120" s="37"/>
    </row>
    <row r="121" ht="15.0" customHeight="1">
      <c r="A121" s="40" t="s">
        <v>293</v>
      </c>
      <c r="B121" s="3"/>
      <c r="C121" s="3"/>
      <c r="D121" s="3"/>
      <c r="E121" s="3"/>
      <c r="F121" s="4"/>
      <c r="G121" s="41">
        <f>SUM(G115:G120)</f>
        <v>29934.61</v>
      </c>
      <c r="H121" s="4"/>
      <c r="I121" s="42" t="str">
        <f>IF(30000-G121&gt;=0,"  Capacidade residual: R$ "&amp;SUBSTITUTE(SUBSTITUTE(SUBSTITUTE(TEXT(30000-G121,"#,##0.00"),".","|"),",","."),"|",","),"  Período excepcional: R$ "&amp;SUBSTITUTE(SUBSTITUTE(SUBSTITUTE(TEXT(ABS(30000-G121),"#,##0.00"),".","|"),",","."),"|",",")&amp;" acima da ref.")</f>
        <v>  Capacidade residual: R$ 65.39</v>
      </c>
      <c r="J121" s="4"/>
    </row>
    <row r="122" ht="15.75" customHeight="1">
      <c r="A122" s="43" t="s">
        <v>294</v>
      </c>
      <c r="B122" s="3"/>
      <c r="C122" s="3"/>
      <c r="D122" s="3"/>
      <c r="E122" s="3"/>
      <c r="F122" s="3"/>
      <c r="G122" s="3"/>
      <c r="H122" s="3"/>
      <c r="I122" s="3"/>
      <c r="J122" s="4"/>
    </row>
    <row r="123" ht="13.5" customHeight="1">
      <c r="A123" s="33" t="s">
        <v>234</v>
      </c>
      <c r="B123" s="25" t="s">
        <v>231</v>
      </c>
      <c r="C123" s="34" t="s">
        <v>96</v>
      </c>
      <c r="D123" s="25" t="s">
        <v>179</v>
      </c>
      <c r="E123" s="25" t="s">
        <v>164</v>
      </c>
      <c r="F123" s="25" t="s">
        <v>295</v>
      </c>
      <c r="G123" s="35">
        <v>24001.01</v>
      </c>
      <c r="H123" s="36" t="s">
        <v>109</v>
      </c>
      <c r="I123" s="37" t="s">
        <v>166</v>
      </c>
      <c r="J123" s="37"/>
    </row>
    <row r="124" ht="13.5" customHeight="1">
      <c r="A124" s="33" t="s">
        <v>234</v>
      </c>
      <c r="B124" s="20" t="s">
        <v>159</v>
      </c>
      <c r="C124" s="39" t="s">
        <v>26</v>
      </c>
      <c r="D124" s="20" t="s">
        <v>179</v>
      </c>
      <c r="E124" s="20" t="s">
        <v>221</v>
      </c>
      <c r="F124" s="20" t="s">
        <v>130</v>
      </c>
      <c r="G124" s="38">
        <v>95.88</v>
      </c>
      <c r="H124" s="36" t="s">
        <v>109</v>
      </c>
      <c r="I124" s="37" t="s">
        <v>166</v>
      </c>
      <c r="J124" s="37"/>
    </row>
    <row r="125" ht="13.5" customHeight="1">
      <c r="A125" s="33" t="s">
        <v>234</v>
      </c>
      <c r="B125" s="25" t="s">
        <v>258</v>
      </c>
      <c r="C125" s="39" t="s">
        <v>26</v>
      </c>
      <c r="D125" s="25" t="s">
        <v>179</v>
      </c>
      <c r="E125" s="25" t="s">
        <v>222</v>
      </c>
      <c r="F125" s="25" t="s">
        <v>223</v>
      </c>
      <c r="G125" s="35">
        <v>1935.13</v>
      </c>
      <c r="H125" s="36" t="s">
        <v>101</v>
      </c>
      <c r="I125" s="37" t="s">
        <v>166</v>
      </c>
      <c r="J125" s="37"/>
    </row>
    <row r="126" ht="27.0" customHeight="1">
      <c r="A126" s="33" t="s">
        <v>234</v>
      </c>
      <c r="B126" s="20" t="s">
        <v>183</v>
      </c>
      <c r="C126" s="39" t="s">
        <v>26</v>
      </c>
      <c r="D126" s="20" t="s">
        <v>179</v>
      </c>
      <c r="E126" s="20" t="s">
        <v>222</v>
      </c>
      <c r="F126" s="20" t="s">
        <v>223</v>
      </c>
      <c r="G126" s="38">
        <v>3724.63</v>
      </c>
      <c r="H126" s="36" t="s">
        <v>109</v>
      </c>
      <c r="I126" s="37" t="s">
        <v>166</v>
      </c>
      <c r="J126" s="37"/>
    </row>
    <row r="127" ht="13.5" customHeight="1">
      <c r="A127" s="33" t="s">
        <v>234</v>
      </c>
      <c r="B127" s="25" t="s">
        <v>71</v>
      </c>
      <c r="C127" s="39" t="s">
        <v>26</v>
      </c>
      <c r="D127" s="25" t="s">
        <v>179</v>
      </c>
      <c r="E127" s="25" t="s">
        <v>296</v>
      </c>
      <c r="F127" s="25" t="s">
        <v>297</v>
      </c>
      <c r="G127" s="35">
        <v>172.96</v>
      </c>
      <c r="H127" s="36" t="s">
        <v>101</v>
      </c>
      <c r="I127" s="37" t="s">
        <v>166</v>
      </c>
      <c r="J127" s="37"/>
    </row>
    <row r="128" ht="15.0" customHeight="1">
      <c r="A128" s="40" t="s">
        <v>298</v>
      </c>
      <c r="B128" s="3"/>
      <c r="C128" s="3"/>
      <c r="D128" s="3"/>
      <c r="E128" s="3"/>
      <c r="F128" s="4"/>
      <c r="G128" s="41">
        <f>SUM(G123:G127)</f>
        <v>29929.61</v>
      </c>
      <c r="H128" s="4"/>
      <c r="I128" s="42" t="str">
        <f>IF(30000-G128&gt;=0,"  Capacidade residual: R$ "&amp;SUBSTITUTE(SUBSTITUTE(SUBSTITUTE(TEXT(30000-G128,"#,##0.00"),".","|"),",","."),"|",","),"  Período excepcional: R$ "&amp;SUBSTITUTE(SUBSTITUTE(SUBSTITUTE(TEXT(ABS(30000-G128),"#,##0.00"),".","|"),",","."),"|",",")&amp;" acima da ref.")</f>
        <v>  Capacidade residual: R$ 70.39</v>
      </c>
      <c r="J128" s="4"/>
    </row>
    <row r="129" ht="15.75" customHeight="1">
      <c r="A129" s="32" t="s">
        <v>299</v>
      </c>
      <c r="B129" s="3"/>
      <c r="C129" s="3"/>
      <c r="D129" s="3"/>
      <c r="E129" s="3"/>
      <c r="F129" s="3"/>
      <c r="G129" s="3"/>
      <c r="H129" s="3"/>
      <c r="I129" s="3"/>
      <c r="J129" s="4"/>
    </row>
    <row r="130" ht="13.5" customHeight="1">
      <c r="A130" s="33" t="s">
        <v>248</v>
      </c>
      <c r="B130" s="25" t="s">
        <v>246</v>
      </c>
      <c r="C130" s="34" t="s">
        <v>96</v>
      </c>
      <c r="D130" s="25" t="s">
        <v>179</v>
      </c>
      <c r="E130" s="25" t="s">
        <v>164</v>
      </c>
      <c r="F130" s="25" t="s">
        <v>171</v>
      </c>
      <c r="G130" s="35">
        <v>25377.76</v>
      </c>
      <c r="H130" s="36" t="s">
        <v>109</v>
      </c>
      <c r="I130" s="37" t="s">
        <v>166</v>
      </c>
      <c r="J130" s="37"/>
    </row>
    <row r="131" ht="13.5" customHeight="1">
      <c r="A131" s="33" t="s">
        <v>248</v>
      </c>
      <c r="B131" s="20" t="s">
        <v>236</v>
      </c>
      <c r="C131" s="39" t="s">
        <v>26</v>
      </c>
      <c r="D131" s="20" t="s">
        <v>179</v>
      </c>
      <c r="E131" s="20" t="s">
        <v>222</v>
      </c>
      <c r="F131" s="20" t="s">
        <v>223</v>
      </c>
      <c r="G131" s="38">
        <v>4012.1</v>
      </c>
      <c r="H131" s="36" t="s">
        <v>109</v>
      </c>
      <c r="I131" s="37" t="s">
        <v>166</v>
      </c>
      <c r="J131" s="37"/>
    </row>
    <row r="132" ht="13.5" customHeight="1">
      <c r="A132" s="33" t="s">
        <v>248</v>
      </c>
      <c r="B132" s="25" t="s">
        <v>178</v>
      </c>
      <c r="C132" s="39" t="s">
        <v>26</v>
      </c>
      <c r="D132" s="25" t="s">
        <v>179</v>
      </c>
      <c r="E132" s="25" t="s">
        <v>241</v>
      </c>
      <c r="F132" s="25" t="s">
        <v>201</v>
      </c>
      <c r="G132" s="35">
        <v>602.25</v>
      </c>
      <c r="H132" s="36" t="s">
        <v>109</v>
      </c>
      <c r="I132" s="37" t="s">
        <v>166</v>
      </c>
      <c r="J132" s="37"/>
    </row>
    <row r="133" ht="15.0" customHeight="1">
      <c r="A133" s="40" t="s">
        <v>300</v>
      </c>
      <c r="B133" s="3"/>
      <c r="C133" s="3"/>
      <c r="D133" s="3"/>
      <c r="E133" s="3"/>
      <c r="F133" s="4"/>
      <c r="G133" s="41">
        <f>SUM(G130:G132)</f>
        <v>29992.11</v>
      </c>
      <c r="H133" s="4"/>
      <c r="I133" s="42" t="str">
        <f>IF(30000-G133&gt;=0,"  Capacidade residual: R$ "&amp;SUBSTITUTE(SUBSTITUTE(SUBSTITUTE(TEXT(30000-G133,"#,##0.00"),".","|"),",","."),"|",","),"  Período excepcional: R$ "&amp;SUBSTITUTE(SUBSTITUTE(SUBSTITUTE(TEXT(ABS(30000-G133),"#,##0.00"),".","|"),",","."),"|",",")&amp;" acima da ref.")</f>
        <v>  Capacidade residual: R$ 7.89</v>
      </c>
      <c r="J133" s="4"/>
    </row>
    <row r="134" ht="15.75" customHeight="1">
      <c r="A134" s="43" t="s">
        <v>301</v>
      </c>
      <c r="B134" s="3"/>
      <c r="C134" s="3"/>
      <c r="D134" s="3"/>
      <c r="E134" s="3"/>
      <c r="F134" s="3"/>
      <c r="G134" s="3"/>
      <c r="H134" s="3"/>
      <c r="I134" s="3"/>
      <c r="J134" s="4"/>
    </row>
    <row r="135" ht="13.5" customHeight="1">
      <c r="A135" s="33" t="s">
        <v>130</v>
      </c>
      <c r="B135" s="25" t="s">
        <v>129</v>
      </c>
      <c r="C135" s="34" t="s">
        <v>96</v>
      </c>
      <c r="D135" s="25" t="s">
        <v>179</v>
      </c>
      <c r="E135" s="25" t="s">
        <v>164</v>
      </c>
      <c r="F135" s="25" t="s">
        <v>165</v>
      </c>
      <c r="G135" s="35">
        <v>27380.35</v>
      </c>
      <c r="H135" s="36" t="s">
        <v>109</v>
      </c>
      <c r="I135" s="37" t="s">
        <v>166</v>
      </c>
      <c r="J135" s="37"/>
    </row>
    <row r="136" ht="13.5" customHeight="1">
      <c r="A136" s="33" t="s">
        <v>130</v>
      </c>
      <c r="B136" s="20" t="s">
        <v>148</v>
      </c>
      <c r="C136" s="39" t="s">
        <v>26</v>
      </c>
      <c r="D136" s="20" t="s">
        <v>179</v>
      </c>
      <c r="E136" s="20" t="s">
        <v>221</v>
      </c>
      <c r="F136" s="20" t="s">
        <v>130</v>
      </c>
      <c r="G136" s="38">
        <v>3778.11</v>
      </c>
      <c r="H136" s="36" t="s">
        <v>109</v>
      </c>
      <c r="I136" s="37" t="s">
        <v>166</v>
      </c>
      <c r="J136" s="37"/>
    </row>
    <row r="137" ht="13.5" customHeight="1">
      <c r="A137" s="33" t="s">
        <v>130</v>
      </c>
      <c r="B137" s="25" t="s">
        <v>191</v>
      </c>
      <c r="C137" s="39" t="s">
        <v>26</v>
      </c>
      <c r="D137" s="25" t="s">
        <v>179</v>
      </c>
      <c r="E137" s="25" t="s">
        <v>225</v>
      </c>
      <c r="F137" s="25" t="s">
        <v>226</v>
      </c>
      <c r="G137" s="35">
        <v>862.74</v>
      </c>
      <c r="H137" s="36" t="s">
        <v>101</v>
      </c>
      <c r="I137" s="37" t="s">
        <v>166</v>
      </c>
      <c r="J137" s="37"/>
    </row>
    <row r="138" ht="13.5" customHeight="1">
      <c r="A138" s="33" t="s">
        <v>130</v>
      </c>
      <c r="B138" s="20" t="s">
        <v>185</v>
      </c>
      <c r="C138" s="39" t="s">
        <v>26</v>
      </c>
      <c r="D138" s="20" t="s">
        <v>179</v>
      </c>
      <c r="E138" s="20" t="s">
        <v>225</v>
      </c>
      <c r="F138" s="20" t="s">
        <v>226</v>
      </c>
      <c r="G138" s="38">
        <v>878.13</v>
      </c>
      <c r="H138" s="36" t="s">
        <v>109</v>
      </c>
      <c r="I138" s="37" t="s">
        <v>166</v>
      </c>
      <c r="J138" s="37"/>
    </row>
    <row r="139" ht="13.5" customHeight="1">
      <c r="A139" s="33" t="s">
        <v>130</v>
      </c>
      <c r="B139" s="25" t="s">
        <v>191</v>
      </c>
      <c r="C139" s="39" t="s">
        <v>26</v>
      </c>
      <c r="D139" s="25" t="s">
        <v>179</v>
      </c>
      <c r="E139" s="25" t="s">
        <v>237</v>
      </c>
      <c r="F139" s="25" t="s">
        <v>238</v>
      </c>
      <c r="G139" s="35">
        <v>862.74</v>
      </c>
      <c r="H139" s="36" t="s">
        <v>101</v>
      </c>
      <c r="I139" s="37" t="s">
        <v>166</v>
      </c>
      <c r="J139" s="37"/>
    </row>
    <row r="140" ht="15.0" customHeight="1">
      <c r="A140" s="40" t="s">
        <v>302</v>
      </c>
      <c r="B140" s="3"/>
      <c r="C140" s="3"/>
      <c r="D140" s="3"/>
      <c r="E140" s="3"/>
      <c r="F140" s="4"/>
      <c r="G140" s="41">
        <f>SUM(G135:G139)</f>
        <v>33762.07</v>
      </c>
      <c r="H140" s="4"/>
      <c r="I140" s="42" t="str">
        <f>IF(30000-G140&gt;=0,"  Capacidade residual: R$ "&amp;SUBSTITUTE(SUBSTITUTE(SUBSTITUTE(TEXT(30000-G140,"#,##0.00"),".","|"),",","."),"|",","),"  Período excepcional: R$ "&amp;SUBSTITUTE(SUBSTITUTE(SUBSTITUTE(TEXT(ABS(30000-G140),"#,##0.00"),".","|"),",","."),"|",",")&amp;" acima da ref.")</f>
        <v>  Período excepcional: R$ 3,762.07 acima da ref.</v>
      </c>
      <c r="J140" s="4"/>
    </row>
    <row r="141" ht="15.75" customHeight="1">
      <c r="A141" s="43" t="s">
        <v>303</v>
      </c>
      <c r="B141" s="3"/>
      <c r="C141" s="3"/>
      <c r="D141" s="3"/>
      <c r="E141" s="3"/>
      <c r="F141" s="3"/>
      <c r="G141" s="3"/>
      <c r="H141" s="3"/>
      <c r="I141" s="3"/>
      <c r="J141" s="4"/>
    </row>
    <row r="142" ht="13.5" customHeight="1">
      <c r="A142" s="33" t="s">
        <v>66</v>
      </c>
      <c r="B142" s="25" t="s">
        <v>245</v>
      </c>
      <c r="C142" s="39" t="s">
        <v>96</v>
      </c>
      <c r="D142" s="25" t="s">
        <v>179</v>
      </c>
      <c r="E142" s="25" t="s">
        <v>164</v>
      </c>
      <c r="F142" s="25" t="s">
        <v>234</v>
      </c>
      <c r="G142" s="35">
        <v>18093.46</v>
      </c>
      <c r="H142" s="36" t="s">
        <v>109</v>
      </c>
      <c r="I142" s="37" t="s">
        <v>166</v>
      </c>
      <c r="J142" s="37" t="s">
        <v>304</v>
      </c>
    </row>
    <row r="143" ht="13.5" customHeight="1">
      <c r="A143" s="33" t="s">
        <v>66</v>
      </c>
      <c r="B143" s="25" t="s">
        <v>24</v>
      </c>
      <c r="C143" s="39" t="s">
        <v>26</v>
      </c>
      <c r="D143" s="25" t="s">
        <v>179</v>
      </c>
      <c r="E143" s="25" t="s">
        <v>181</v>
      </c>
      <c r="F143" s="25" t="s">
        <v>182</v>
      </c>
      <c r="G143" s="35">
        <v>27195.69</v>
      </c>
      <c r="H143" s="36" t="s">
        <v>109</v>
      </c>
      <c r="I143" s="37" t="s">
        <v>166</v>
      </c>
      <c r="J143" s="37"/>
    </row>
    <row r="144" ht="27.0" customHeight="1">
      <c r="A144" s="33" t="s">
        <v>66</v>
      </c>
      <c r="B144" s="20" t="s">
        <v>192</v>
      </c>
      <c r="C144" s="39" t="s">
        <v>26</v>
      </c>
      <c r="D144" s="20" t="s">
        <v>179</v>
      </c>
      <c r="E144" s="20" t="s">
        <v>225</v>
      </c>
      <c r="F144" s="20" t="s">
        <v>226</v>
      </c>
      <c r="G144" s="38">
        <v>1675.17</v>
      </c>
      <c r="H144" s="36" t="s">
        <v>101</v>
      </c>
      <c r="I144" s="37" t="s">
        <v>166</v>
      </c>
      <c r="J144" s="37"/>
    </row>
    <row r="145" ht="13.5" customHeight="1">
      <c r="A145" s="33" t="s">
        <v>66</v>
      </c>
      <c r="B145" s="25" t="s">
        <v>185</v>
      </c>
      <c r="C145" s="39" t="s">
        <v>26</v>
      </c>
      <c r="D145" s="25" t="s">
        <v>179</v>
      </c>
      <c r="E145" s="25" t="s">
        <v>237</v>
      </c>
      <c r="F145" s="25" t="s">
        <v>238</v>
      </c>
      <c r="G145" s="35">
        <v>878.13</v>
      </c>
      <c r="H145" s="36" t="s">
        <v>109</v>
      </c>
      <c r="I145" s="37" t="s">
        <v>166</v>
      </c>
      <c r="J145" s="37"/>
    </row>
    <row r="146" ht="13.5" customHeight="1">
      <c r="A146" s="33" t="s">
        <v>66</v>
      </c>
      <c r="B146" s="20" t="s">
        <v>71</v>
      </c>
      <c r="C146" s="39" t="s">
        <v>26</v>
      </c>
      <c r="D146" s="20" t="s">
        <v>179</v>
      </c>
      <c r="E146" s="20" t="s">
        <v>305</v>
      </c>
      <c r="F146" s="20" t="s">
        <v>306</v>
      </c>
      <c r="G146" s="38">
        <v>172.96</v>
      </c>
      <c r="H146" s="36" t="s">
        <v>101</v>
      </c>
      <c r="I146" s="37" t="s">
        <v>166</v>
      </c>
      <c r="J146" s="37"/>
    </row>
    <row r="147" ht="15.0" customHeight="1">
      <c r="A147" s="40" t="s">
        <v>307</v>
      </c>
      <c r="B147" s="3"/>
      <c r="C147" s="3"/>
      <c r="D147" s="3"/>
      <c r="E147" s="3"/>
      <c r="F147" s="4"/>
      <c r="G147" s="41">
        <f>SUM(G142:G146)</f>
        <v>48015.41</v>
      </c>
      <c r="H147" s="4"/>
      <c r="I147" s="42" t="str">
        <f>IF(30000-G147&gt;=0,"  Capacidade residual: R$ "&amp;SUBSTITUTE(SUBSTITUTE(SUBSTITUTE(TEXT(30000-G147,"#,##0.00"),".","|"),",","."),"|",","),"  Período excepcional: R$ "&amp;SUBSTITUTE(SUBSTITUTE(SUBSTITUTE(TEXT(ABS(30000-G147),"#,##0.00"),".","|"),",","."),"|",",")&amp;" acima da ref.")</f>
        <v>  Período excepcional: R$ 18,015.41 acima da ref.</v>
      </c>
      <c r="J147" s="4"/>
    </row>
    <row r="148" ht="15.75" customHeight="1">
      <c r="A148" s="43" t="s">
        <v>308</v>
      </c>
      <c r="B148" s="3"/>
      <c r="C148" s="3"/>
      <c r="D148" s="3"/>
      <c r="E148" s="3"/>
      <c r="F148" s="3"/>
      <c r="G148" s="3"/>
      <c r="H148" s="3"/>
      <c r="I148" s="3"/>
      <c r="J148" s="4"/>
    </row>
    <row r="149" ht="13.5" customHeight="1">
      <c r="A149" s="33" t="s">
        <v>180</v>
      </c>
      <c r="B149" s="25" t="s">
        <v>138</v>
      </c>
      <c r="C149" s="39" t="s">
        <v>26</v>
      </c>
      <c r="D149" s="25" t="s">
        <v>179</v>
      </c>
      <c r="E149" s="25" t="s">
        <v>188</v>
      </c>
      <c r="F149" s="25" t="s">
        <v>128</v>
      </c>
      <c r="G149" s="35">
        <v>11906.58</v>
      </c>
      <c r="H149" s="36" t="s">
        <v>109</v>
      </c>
      <c r="I149" s="37" t="s">
        <v>166</v>
      </c>
      <c r="J149" s="37"/>
    </row>
    <row r="150" ht="13.5" customHeight="1">
      <c r="A150" s="33" t="s">
        <v>180</v>
      </c>
      <c r="B150" s="20" t="s">
        <v>175</v>
      </c>
      <c r="C150" s="39" t="s">
        <v>26</v>
      </c>
      <c r="D150" s="20" t="s">
        <v>179</v>
      </c>
      <c r="E150" s="20" t="s">
        <v>188</v>
      </c>
      <c r="F150" s="20" t="s">
        <v>128</v>
      </c>
      <c r="G150" s="38">
        <v>15364.76</v>
      </c>
      <c r="H150" s="36" t="s">
        <v>109</v>
      </c>
      <c r="I150" s="37" t="s">
        <v>166</v>
      </c>
      <c r="J150" s="37"/>
    </row>
    <row r="151" ht="13.5" customHeight="1">
      <c r="A151" s="33" t="s">
        <v>180</v>
      </c>
      <c r="B151" s="25" t="s">
        <v>159</v>
      </c>
      <c r="C151" s="39" t="s">
        <v>26</v>
      </c>
      <c r="D151" s="25" t="s">
        <v>179</v>
      </c>
      <c r="E151" s="25" t="s">
        <v>222</v>
      </c>
      <c r="F151" s="25" t="s">
        <v>223</v>
      </c>
      <c r="G151" s="35">
        <v>95.88</v>
      </c>
      <c r="H151" s="36" t="s">
        <v>109</v>
      </c>
      <c r="I151" s="37" t="s">
        <v>166</v>
      </c>
      <c r="J151" s="37"/>
    </row>
    <row r="152" ht="27.0" customHeight="1">
      <c r="A152" s="33" t="s">
        <v>180</v>
      </c>
      <c r="B152" s="20" t="s">
        <v>217</v>
      </c>
      <c r="C152" s="39" t="s">
        <v>26</v>
      </c>
      <c r="D152" s="20" t="s">
        <v>179</v>
      </c>
      <c r="E152" s="20" t="s">
        <v>225</v>
      </c>
      <c r="F152" s="20" t="s">
        <v>226</v>
      </c>
      <c r="G152" s="38">
        <v>1712.06</v>
      </c>
      <c r="H152" s="36" t="s">
        <v>109</v>
      </c>
      <c r="I152" s="37" t="s">
        <v>166</v>
      </c>
      <c r="J152" s="37"/>
    </row>
    <row r="153" ht="13.5" customHeight="1">
      <c r="A153" s="33" t="s">
        <v>180</v>
      </c>
      <c r="B153" s="25" t="s">
        <v>191</v>
      </c>
      <c r="C153" s="39" t="s">
        <v>26</v>
      </c>
      <c r="D153" s="25" t="s">
        <v>179</v>
      </c>
      <c r="E153" s="25" t="s">
        <v>241</v>
      </c>
      <c r="F153" s="25" t="s">
        <v>201</v>
      </c>
      <c r="G153" s="35">
        <v>862.74</v>
      </c>
      <c r="H153" s="36" t="s">
        <v>101</v>
      </c>
      <c r="I153" s="37" t="s">
        <v>166</v>
      </c>
      <c r="J153" s="37"/>
    </row>
    <row r="154" ht="15.0" customHeight="1">
      <c r="A154" s="40" t="s">
        <v>309</v>
      </c>
      <c r="B154" s="3"/>
      <c r="C154" s="3"/>
      <c r="D154" s="3"/>
      <c r="E154" s="3"/>
      <c r="F154" s="4"/>
      <c r="G154" s="41">
        <f>SUM(G149:G153)</f>
        <v>29942.02</v>
      </c>
      <c r="H154" s="4"/>
      <c r="I154" s="42" t="str">
        <f>IF(30000-G154&gt;=0,"  Capacidade residual: R$ "&amp;SUBSTITUTE(SUBSTITUTE(SUBSTITUTE(TEXT(30000-G154,"#,##0.00"),".","|"),",","."),"|",","),"  Período excepcional: R$ "&amp;SUBSTITUTE(SUBSTITUTE(SUBSTITUTE(TEXT(ABS(30000-G154),"#,##0.00"),".","|"),",","."),"|",",")&amp;" acima da ref.")</f>
        <v>  Capacidade residual: R$ 57.98</v>
      </c>
      <c r="J154" s="4"/>
    </row>
    <row r="155" ht="15.75" customHeight="1">
      <c r="A155" s="32" t="s">
        <v>310</v>
      </c>
      <c r="B155" s="3"/>
      <c r="C155" s="3"/>
      <c r="D155" s="3"/>
      <c r="E155" s="3"/>
      <c r="F155" s="3"/>
      <c r="G155" s="3"/>
      <c r="H155" s="3"/>
      <c r="I155" s="3"/>
      <c r="J155" s="4"/>
    </row>
    <row r="156" ht="13.5" customHeight="1">
      <c r="A156" s="33" t="s">
        <v>256</v>
      </c>
      <c r="B156" s="25" t="s">
        <v>255</v>
      </c>
      <c r="C156" s="44" t="s">
        <v>168</v>
      </c>
      <c r="D156" s="25" t="s">
        <v>179</v>
      </c>
      <c r="E156" s="25" t="s">
        <v>311</v>
      </c>
      <c r="F156" s="25" t="s">
        <v>135</v>
      </c>
      <c r="G156" s="35">
        <v>210.43</v>
      </c>
      <c r="H156" s="36" t="s">
        <v>101</v>
      </c>
      <c r="I156" s="37" t="s">
        <v>166</v>
      </c>
      <c r="J156" s="37"/>
    </row>
    <row r="157" ht="13.5" customHeight="1">
      <c r="A157" s="33" t="s">
        <v>256</v>
      </c>
      <c r="B157" s="20" t="s">
        <v>24</v>
      </c>
      <c r="C157" s="39" t="s">
        <v>26</v>
      </c>
      <c r="D157" s="20" t="s">
        <v>179</v>
      </c>
      <c r="E157" s="20" t="s">
        <v>188</v>
      </c>
      <c r="F157" s="20" t="s">
        <v>128</v>
      </c>
      <c r="G157" s="38">
        <v>27195.69</v>
      </c>
      <c r="H157" s="36" t="s">
        <v>109</v>
      </c>
      <c r="I157" s="37" t="s">
        <v>166</v>
      </c>
      <c r="J157" s="37"/>
    </row>
    <row r="158" ht="13.5" customHeight="1">
      <c r="A158" s="33" t="s">
        <v>256</v>
      </c>
      <c r="B158" s="25" t="s">
        <v>218</v>
      </c>
      <c r="C158" s="39" t="s">
        <v>26</v>
      </c>
      <c r="D158" s="25" t="s">
        <v>179</v>
      </c>
      <c r="E158" s="25" t="s">
        <v>225</v>
      </c>
      <c r="F158" s="25" t="s">
        <v>226</v>
      </c>
      <c r="G158" s="35">
        <v>1972.47</v>
      </c>
      <c r="H158" s="36" t="s">
        <v>101</v>
      </c>
      <c r="I158" s="37" t="s">
        <v>166</v>
      </c>
      <c r="J158" s="37"/>
    </row>
    <row r="159" ht="13.5" customHeight="1">
      <c r="A159" s="33" t="s">
        <v>256</v>
      </c>
      <c r="B159" s="20" t="s">
        <v>178</v>
      </c>
      <c r="C159" s="39" t="s">
        <v>26</v>
      </c>
      <c r="D159" s="20" t="s">
        <v>179</v>
      </c>
      <c r="E159" s="20" t="s">
        <v>242</v>
      </c>
      <c r="F159" s="20" t="s">
        <v>243</v>
      </c>
      <c r="G159" s="38">
        <v>602.25</v>
      </c>
      <c r="H159" s="36" t="s">
        <v>109</v>
      </c>
      <c r="I159" s="37" t="s">
        <v>166</v>
      </c>
      <c r="J159" s="37"/>
    </row>
    <row r="160" ht="15.0" customHeight="1">
      <c r="A160" s="40" t="s">
        <v>312</v>
      </c>
      <c r="B160" s="3"/>
      <c r="C160" s="3"/>
      <c r="D160" s="3"/>
      <c r="E160" s="3"/>
      <c r="F160" s="4"/>
      <c r="G160" s="41">
        <f>SUM(G156:G159)</f>
        <v>29980.84</v>
      </c>
      <c r="H160" s="4"/>
      <c r="I160" s="42" t="str">
        <f>IF(30000-G160&gt;=0,"  Capacidade residual: R$ "&amp;SUBSTITUTE(SUBSTITUTE(SUBSTITUTE(TEXT(30000-G160,"#,##0.00"),".","|"),",","."),"|",","),"  Período excepcional: R$ "&amp;SUBSTITUTE(SUBSTITUTE(SUBSTITUTE(TEXT(ABS(30000-G160),"#,##0.00"),".","|"),",","."),"|",",")&amp;" acima da ref.")</f>
        <v>  Capacidade residual: R$ 19.16</v>
      </c>
      <c r="J160" s="4"/>
    </row>
    <row r="161" ht="15.75" customHeight="1">
      <c r="A161" s="43" t="s">
        <v>313</v>
      </c>
      <c r="B161" s="3"/>
      <c r="C161" s="3"/>
      <c r="D161" s="3"/>
      <c r="E161" s="3"/>
      <c r="F161" s="3"/>
      <c r="G161" s="3"/>
      <c r="H161" s="3"/>
      <c r="I161" s="3"/>
      <c r="J161" s="4"/>
    </row>
    <row r="162" ht="13.5" customHeight="1">
      <c r="A162" s="33" t="s">
        <v>135</v>
      </c>
      <c r="B162" s="25" t="s">
        <v>198</v>
      </c>
      <c r="C162" s="44" t="s">
        <v>168</v>
      </c>
      <c r="D162" s="25" t="s">
        <v>179</v>
      </c>
      <c r="E162" s="25" t="s">
        <v>311</v>
      </c>
      <c r="F162" s="25" t="s">
        <v>135</v>
      </c>
      <c r="G162" s="35">
        <v>207.24</v>
      </c>
      <c r="H162" s="36" t="s">
        <v>101</v>
      </c>
      <c r="I162" s="37" t="s">
        <v>166</v>
      </c>
      <c r="J162" s="37"/>
    </row>
    <row r="163" ht="13.5" customHeight="1">
      <c r="A163" s="33" t="s">
        <v>135</v>
      </c>
      <c r="B163" s="20" t="s">
        <v>240</v>
      </c>
      <c r="C163" s="44" t="s">
        <v>168</v>
      </c>
      <c r="D163" s="20" t="s">
        <v>179</v>
      </c>
      <c r="E163" s="20" t="s">
        <v>311</v>
      </c>
      <c r="F163" s="20" t="s">
        <v>135</v>
      </c>
      <c r="G163" s="38">
        <v>226.02</v>
      </c>
      <c r="H163" s="36" t="s">
        <v>109</v>
      </c>
      <c r="I163" s="37" t="s">
        <v>166</v>
      </c>
      <c r="J163" s="37"/>
    </row>
    <row r="164" ht="13.5" customHeight="1">
      <c r="A164" s="33" t="s">
        <v>135</v>
      </c>
      <c r="B164" s="25" t="s">
        <v>200</v>
      </c>
      <c r="C164" s="44" t="s">
        <v>168</v>
      </c>
      <c r="D164" s="25" t="s">
        <v>179</v>
      </c>
      <c r="E164" s="25" t="s">
        <v>311</v>
      </c>
      <c r="F164" s="25" t="s">
        <v>135</v>
      </c>
      <c r="G164" s="35">
        <v>829.67</v>
      </c>
      <c r="H164" s="36" t="s">
        <v>101</v>
      </c>
      <c r="I164" s="37" t="s">
        <v>166</v>
      </c>
      <c r="J164" s="37"/>
    </row>
    <row r="165" ht="13.5" customHeight="1">
      <c r="A165" s="33" t="s">
        <v>135</v>
      </c>
      <c r="B165" s="20" t="s">
        <v>255</v>
      </c>
      <c r="C165" s="44" t="s">
        <v>168</v>
      </c>
      <c r="D165" s="20" t="s">
        <v>179</v>
      </c>
      <c r="E165" s="20" t="s">
        <v>314</v>
      </c>
      <c r="F165" s="20" t="s">
        <v>315</v>
      </c>
      <c r="G165" s="38">
        <v>210.43</v>
      </c>
      <c r="H165" s="36" t="s">
        <v>101</v>
      </c>
      <c r="I165" s="37" t="s">
        <v>166</v>
      </c>
      <c r="J165" s="37"/>
    </row>
    <row r="166" ht="13.5" customHeight="1">
      <c r="A166" s="33" t="s">
        <v>135</v>
      </c>
      <c r="B166" s="25" t="s">
        <v>134</v>
      </c>
      <c r="C166" s="39" t="s">
        <v>26</v>
      </c>
      <c r="D166" s="25" t="s">
        <v>179</v>
      </c>
      <c r="E166" s="25" t="s">
        <v>188</v>
      </c>
      <c r="F166" s="25" t="s">
        <v>128</v>
      </c>
      <c r="G166" s="35">
        <v>28673.32</v>
      </c>
      <c r="H166" s="36" t="s">
        <v>101</v>
      </c>
      <c r="I166" s="37" t="s">
        <v>166</v>
      </c>
      <c r="J166" s="37"/>
    </row>
    <row r="167" ht="15.0" customHeight="1">
      <c r="A167" s="40" t="s">
        <v>316</v>
      </c>
      <c r="B167" s="3"/>
      <c r="C167" s="3"/>
      <c r="D167" s="3"/>
      <c r="E167" s="3"/>
      <c r="F167" s="4"/>
      <c r="G167" s="41">
        <f>SUM(G162:G166)</f>
        <v>30146.68</v>
      </c>
      <c r="H167" s="4"/>
      <c r="I167" s="42" t="str">
        <f>IF(30000-G167&gt;=0,"  Capacidade residual: R$ "&amp;SUBSTITUTE(SUBSTITUTE(SUBSTITUTE(TEXT(30000-G167,"#,##0.00"),".","|"),",","."),"|",","),"  Período excepcional: R$ "&amp;SUBSTITUTE(SUBSTITUTE(SUBSTITUTE(TEXT(ABS(30000-G167),"#,##0.00"),".","|"),",","."),"|",",")&amp;" acima da ref.")</f>
        <v>  Período excepcional: R$ 146.68 acima da ref.</v>
      </c>
      <c r="J167" s="4"/>
    </row>
    <row r="168" ht="15.75" customHeight="1">
      <c r="A168" s="32" t="s">
        <v>317</v>
      </c>
      <c r="B168" s="3"/>
      <c r="C168" s="3"/>
      <c r="D168" s="3"/>
      <c r="E168" s="3"/>
      <c r="F168" s="3"/>
      <c r="G168" s="3"/>
      <c r="H168" s="3"/>
      <c r="I168" s="3"/>
      <c r="J168" s="4"/>
    </row>
    <row r="169" ht="13.5" customHeight="1">
      <c r="A169" s="33" t="s">
        <v>172</v>
      </c>
      <c r="B169" s="25" t="s">
        <v>167</v>
      </c>
      <c r="C169" s="44" t="s">
        <v>168</v>
      </c>
      <c r="D169" s="25" t="s">
        <v>179</v>
      </c>
      <c r="E169" s="25" t="s">
        <v>311</v>
      </c>
      <c r="F169" s="25" t="s">
        <v>135</v>
      </c>
      <c r="G169" s="35">
        <v>448.24</v>
      </c>
      <c r="H169" s="36" t="s">
        <v>101</v>
      </c>
      <c r="I169" s="37" t="s">
        <v>166</v>
      </c>
      <c r="J169" s="37"/>
    </row>
    <row r="170" ht="13.5" customHeight="1">
      <c r="A170" s="33" t="s">
        <v>172</v>
      </c>
      <c r="B170" s="20" t="s">
        <v>235</v>
      </c>
      <c r="C170" s="44" t="s">
        <v>168</v>
      </c>
      <c r="D170" s="20" t="s">
        <v>179</v>
      </c>
      <c r="E170" s="20" t="s">
        <v>311</v>
      </c>
      <c r="F170" s="20" t="s">
        <v>135</v>
      </c>
      <c r="G170" s="38">
        <v>2990.84</v>
      </c>
      <c r="H170" s="36" t="s">
        <v>109</v>
      </c>
      <c r="I170" s="37" t="s">
        <v>166</v>
      </c>
      <c r="J170" s="37"/>
    </row>
    <row r="171" ht="13.5" customHeight="1">
      <c r="A171" s="33" t="s">
        <v>172</v>
      </c>
      <c r="B171" s="25" t="s">
        <v>198</v>
      </c>
      <c r="C171" s="44" t="s">
        <v>168</v>
      </c>
      <c r="D171" s="25" t="s">
        <v>179</v>
      </c>
      <c r="E171" s="25" t="s">
        <v>314</v>
      </c>
      <c r="F171" s="25" t="s">
        <v>315</v>
      </c>
      <c r="G171" s="35">
        <v>207.24</v>
      </c>
      <c r="H171" s="36" t="s">
        <v>101</v>
      </c>
      <c r="I171" s="37" t="s">
        <v>166</v>
      </c>
      <c r="J171" s="37"/>
    </row>
    <row r="172" ht="13.5" customHeight="1">
      <c r="A172" s="33" t="s">
        <v>172</v>
      </c>
      <c r="B172" s="20" t="s">
        <v>240</v>
      </c>
      <c r="C172" s="44" t="s">
        <v>168</v>
      </c>
      <c r="D172" s="20" t="s">
        <v>179</v>
      </c>
      <c r="E172" s="20" t="s">
        <v>314</v>
      </c>
      <c r="F172" s="20" t="s">
        <v>315</v>
      </c>
      <c r="G172" s="38">
        <v>226.02</v>
      </c>
      <c r="H172" s="36" t="s">
        <v>109</v>
      </c>
      <c r="I172" s="37" t="s">
        <v>166</v>
      </c>
      <c r="J172" s="37"/>
    </row>
    <row r="173" ht="13.5" customHeight="1">
      <c r="A173" s="33" t="s">
        <v>172</v>
      </c>
      <c r="B173" s="25" t="s">
        <v>194</v>
      </c>
      <c r="C173" s="39" t="s">
        <v>26</v>
      </c>
      <c r="D173" s="25" t="s">
        <v>179</v>
      </c>
      <c r="E173" s="25" t="s">
        <v>221</v>
      </c>
      <c r="F173" s="25" t="s">
        <v>130</v>
      </c>
      <c r="G173" s="35">
        <v>11691.09</v>
      </c>
      <c r="H173" s="36" t="s">
        <v>101</v>
      </c>
      <c r="I173" s="37" t="s">
        <v>166</v>
      </c>
      <c r="J173" s="37"/>
    </row>
    <row r="174" ht="13.5" customHeight="1">
      <c r="A174" s="33" t="s">
        <v>172</v>
      </c>
      <c r="B174" s="20" t="s">
        <v>138</v>
      </c>
      <c r="C174" s="39" t="s">
        <v>26</v>
      </c>
      <c r="D174" s="20" t="s">
        <v>179</v>
      </c>
      <c r="E174" s="20" t="s">
        <v>221</v>
      </c>
      <c r="F174" s="20" t="s">
        <v>130</v>
      </c>
      <c r="G174" s="38">
        <v>11906.58</v>
      </c>
      <c r="H174" s="36" t="s">
        <v>109</v>
      </c>
      <c r="I174" s="37" t="s">
        <v>166</v>
      </c>
      <c r="J174" s="37"/>
    </row>
    <row r="175" ht="13.5" customHeight="1">
      <c r="A175" s="33" t="s">
        <v>172</v>
      </c>
      <c r="B175" s="25" t="s">
        <v>159</v>
      </c>
      <c r="C175" s="39" t="s">
        <v>26</v>
      </c>
      <c r="D175" s="25" t="s">
        <v>179</v>
      </c>
      <c r="E175" s="25" t="s">
        <v>225</v>
      </c>
      <c r="F175" s="25" t="s">
        <v>226</v>
      </c>
      <c r="G175" s="35">
        <v>95.88</v>
      </c>
      <c r="H175" s="36" t="s">
        <v>109</v>
      </c>
      <c r="I175" s="37" t="s">
        <v>166</v>
      </c>
      <c r="J175" s="37"/>
    </row>
    <row r="176" ht="13.5" customHeight="1">
      <c r="A176" s="33" t="s">
        <v>172</v>
      </c>
      <c r="B176" s="20" t="s">
        <v>204</v>
      </c>
      <c r="C176" s="39" t="s">
        <v>26</v>
      </c>
      <c r="D176" s="20" t="s">
        <v>179</v>
      </c>
      <c r="E176" s="20" t="s">
        <v>225</v>
      </c>
      <c r="F176" s="20" t="s">
        <v>226</v>
      </c>
      <c r="G176" s="38">
        <v>1519.45</v>
      </c>
      <c r="H176" s="36" t="s">
        <v>101</v>
      </c>
      <c r="I176" s="37" t="s">
        <v>166</v>
      </c>
      <c r="J176" s="37"/>
    </row>
    <row r="177" ht="13.5" customHeight="1">
      <c r="A177" s="33" t="s">
        <v>172</v>
      </c>
      <c r="B177" s="25" t="s">
        <v>185</v>
      </c>
      <c r="C177" s="39" t="s">
        <v>26</v>
      </c>
      <c r="D177" s="25" t="s">
        <v>179</v>
      </c>
      <c r="E177" s="25" t="s">
        <v>241</v>
      </c>
      <c r="F177" s="25" t="s">
        <v>201</v>
      </c>
      <c r="G177" s="35">
        <v>878.13</v>
      </c>
      <c r="H177" s="36" t="s">
        <v>109</v>
      </c>
      <c r="I177" s="37" t="s">
        <v>166</v>
      </c>
      <c r="J177" s="37"/>
    </row>
    <row r="178" ht="15.0" customHeight="1">
      <c r="A178" s="40" t="s">
        <v>318</v>
      </c>
      <c r="B178" s="3"/>
      <c r="C178" s="3"/>
      <c r="D178" s="3"/>
      <c r="E178" s="3"/>
      <c r="F178" s="4"/>
      <c r="G178" s="41">
        <f>SUM(G169:G177)</f>
        <v>29963.47</v>
      </c>
      <c r="H178" s="4"/>
      <c r="I178" s="42" t="str">
        <f>IF(30000-G178&gt;=0,"  Capacidade residual: R$ "&amp;SUBSTITUTE(SUBSTITUTE(SUBSTITUTE(TEXT(30000-G178,"#,##0.00"),".","|"),",","."),"|",","),"  Período excepcional: R$ "&amp;SUBSTITUTE(SUBSTITUTE(SUBSTITUTE(TEXT(ABS(30000-G178),"#,##0.00"),".","|"),",","."),"|",",")&amp;" acima da ref.")</f>
        <v>  Capacidade residual: R$ 36.53</v>
      </c>
      <c r="J178" s="4"/>
    </row>
    <row r="179" ht="15.75" customHeight="1">
      <c r="A179" s="43" t="s">
        <v>319</v>
      </c>
      <c r="B179" s="3"/>
      <c r="C179" s="3"/>
      <c r="D179" s="3"/>
      <c r="E179" s="3"/>
      <c r="F179" s="3"/>
      <c r="G179" s="3"/>
      <c r="H179" s="3"/>
      <c r="I179" s="3"/>
      <c r="J179" s="4"/>
    </row>
    <row r="180" ht="13.5" customHeight="1">
      <c r="A180" s="33" t="s">
        <v>320</v>
      </c>
      <c r="B180" s="25" t="s">
        <v>175</v>
      </c>
      <c r="C180" s="39" t="s">
        <v>26</v>
      </c>
      <c r="D180" s="25" t="s">
        <v>179</v>
      </c>
      <c r="E180" s="25" t="s">
        <v>221</v>
      </c>
      <c r="F180" s="25" t="s">
        <v>130</v>
      </c>
      <c r="G180" s="35">
        <v>15364.76</v>
      </c>
      <c r="H180" s="36" t="s">
        <v>109</v>
      </c>
      <c r="I180" s="37" t="s">
        <v>166</v>
      </c>
      <c r="J180" s="37"/>
    </row>
    <row r="181" ht="13.5" customHeight="1">
      <c r="A181" s="33" t="s">
        <v>320</v>
      </c>
      <c r="B181" s="20" t="s">
        <v>145</v>
      </c>
      <c r="C181" s="39" t="s">
        <v>26</v>
      </c>
      <c r="D181" s="20" t="s">
        <v>179</v>
      </c>
      <c r="E181" s="20" t="s">
        <v>222</v>
      </c>
      <c r="F181" s="20" t="s">
        <v>223</v>
      </c>
      <c r="G181" s="38">
        <v>4747.13</v>
      </c>
      <c r="H181" s="36" t="s">
        <v>101</v>
      </c>
      <c r="I181" s="37" t="s">
        <v>166</v>
      </c>
      <c r="J181" s="37"/>
    </row>
    <row r="182" ht="13.5" customHeight="1">
      <c r="A182" s="33" t="s">
        <v>320</v>
      </c>
      <c r="B182" s="25" t="s">
        <v>163</v>
      </c>
      <c r="C182" s="39" t="s">
        <v>26</v>
      </c>
      <c r="D182" s="25" t="s">
        <v>179</v>
      </c>
      <c r="E182" s="25" t="s">
        <v>222</v>
      </c>
      <c r="F182" s="25" t="s">
        <v>223</v>
      </c>
      <c r="G182" s="35">
        <v>9010.26</v>
      </c>
      <c r="H182" s="36" t="s">
        <v>109</v>
      </c>
      <c r="I182" s="37" t="s">
        <v>166</v>
      </c>
      <c r="J182" s="37"/>
    </row>
    <row r="183" ht="13.5" customHeight="1">
      <c r="A183" s="33" t="s">
        <v>320</v>
      </c>
      <c r="B183" s="20" t="s">
        <v>191</v>
      </c>
      <c r="C183" s="39" t="s">
        <v>26</v>
      </c>
      <c r="D183" s="20" t="s">
        <v>179</v>
      </c>
      <c r="E183" s="20" t="s">
        <v>242</v>
      </c>
      <c r="F183" s="20" t="s">
        <v>243</v>
      </c>
      <c r="G183" s="38">
        <v>862.74</v>
      </c>
      <c r="H183" s="36" t="s">
        <v>101</v>
      </c>
      <c r="I183" s="37" t="s">
        <v>166</v>
      </c>
      <c r="J183" s="37"/>
    </row>
    <row r="184" ht="15.0" customHeight="1">
      <c r="A184" s="40" t="s">
        <v>321</v>
      </c>
      <c r="B184" s="3"/>
      <c r="C184" s="3"/>
      <c r="D184" s="3"/>
      <c r="E184" s="3"/>
      <c r="F184" s="4"/>
      <c r="G184" s="41">
        <f>SUM(G180:G183)</f>
        <v>29984.89</v>
      </c>
      <c r="H184" s="4"/>
      <c r="I184" s="42" t="str">
        <f>IF(30000-G184&gt;=0,"  Capacidade residual: R$ "&amp;SUBSTITUTE(SUBSTITUTE(SUBSTITUTE(TEXT(30000-G184,"#,##0.00"),".","|"),",","."),"|",","),"  Período excepcional: R$ "&amp;SUBSTITUTE(SUBSTITUTE(SUBSTITUTE(TEXT(ABS(30000-G184),"#,##0.00"),".","|"),",","."),"|",",")&amp;" acima da ref.")</f>
        <v>  Capacidade residual: R$ 15.11</v>
      </c>
      <c r="J184" s="4"/>
    </row>
    <row r="185" ht="15.75" customHeight="1">
      <c r="A185" s="32" t="s">
        <v>322</v>
      </c>
      <c r="B185" s="3"/>
      <c r="C185" s="3"/>
      <c r="D185" s="3"/>
      <c r="E185" s="3"/>
      <c r="F185" s="3"/>
      <c r="G185" s="3"/>
      <c r="H185" s="3"/>
      <c r="I185" s="3"/>
      <c r="J185" s="4"/>
    </row>
    <row r="186" ht="13.5" customHeight="1">
      <c r="A186" s="33" t="s">
        <v>323</v>
      </c>
      <c r="B186" s="25" t="s">
        <v>255</v>
      </c>
      <c r="C186" s="44" t="s">
        <v>168</v>
      </c>
      <c r="D186" s="25" t="s">
        <v>179</v>
      </c>
      <c r="E186" s="25" t="s">
        <v>324</v>
      </c>
      <c r="F186" s="25" t="s">
        <v>325</v>
      </c>
      <c r="G186" s="35">
        <v>210.43</v>
      </c>
      <c r="H186" s="36" t="s">
        <v>101</v>
      </c>
      <c r="I186" s="37" t="s">
        <v>166</v>
      </c>
      <c r="J186" s="37"/>
    </row>
    <row r="187" ht="13.5" customHeight="1">
      <c r="A187" s="33" t="s">
        <v>323</v>
      </c>
      <c r="B187" s="20" t="s">
        <v>24</v>
      </c>
      <c r="C187" s="39" t="s">
        <v>26</v>
      </c>
      <c r="D187" s="20" t="s">
        <v>179</v>
      </c>
      <c r="E187" s="20" t="s">
        <v>221</v>
      </c>
      <c r="F187" s="20" t="s">
        <v>130</v>
      </c>
      <c r="G187" s="38">
        <v>27195.69</v>
      </c>
      <c r="H187" s="36" t="s">
        <v>109</v>
      </c>
      <c r="I187" s="37" t="s">
        <v>166</v>
      </c>
      <c r="J187" s="37"/>
    </row>
    <row r="188" ht="13.5" customHeight="1">
      <c r="A188" s="33" t="s">
        <v>323</v>
      </c>
      <c r="B188" s="25" t="s">
        <v>258</v>
      </c>
      <c r="C188" s="39" t="s">
        <v>26</v>
      </c>
      <c r="D188" s="25" t="s">
        <v>179</v>
      </c>
      <c r="E188" s="25" t="s">
        <v>225</v>
      </c>
      <c r="F188" s="25" t="s">
        <v>226</v>
      </c>
      <c r="G188" s="35">
        <v>1935.13</v>
      </c>
      <c r="H188" s="36" t="s">
        <v>101</v>
      </c>
      <c r="I188" s="37" t="s">
        <v>166</v>
      </c>
      <c r="J188" s="37"/>
    </row>
    <row r="189" ht="13.5" customHeight="1">
      <c r="A189" s="33" t="s">
        <v>323</v>
      </c>
      <c r="B189" s="20" t="s">
        <v>178</v>
      </c>
      <c r="C189" s="39" t="s">
        <v>26</v>
      </c>
      <c r="D189" s="20" t="s">
        <v>179</v>
      </c>
      <c r="E189" s="20" t="s">
        <v>268</v>
      </c>
      <c r="F189" s="20" t="s">
        <v>140</v>
      </c>
      <c r="G189" s="38">
        <v>602.25</v>
      </c>
      <c r="H189" s="36" t="s">
        <v>109</v>
      </c>
      <c r="I189" s="37" t="s">
        <v>166</v>
      </c>
      <c r="J189" s="37"/>
    </row>
    <row r="190" ht="15.0" customHeight="1">
      <c r="A190" s="40" t="s">
        <v>326</v>
      </c>
      <c r="B190" s="3"/>
      <c r="C190" s="3"/>
      <c r="D190" s="3"/>
      <c r="E190" s="3"/>
      <c r="F190" s="4"/>
      <c r="G190" s="41">
        <f>SUM(G186:G189)</f>
        <v>29943.5</v>
      </c>
      <c r="H190" s="4"/>
      <c r="I190" s="42" t="str">
        <f>IF(30000-G190&gt;=0,"  Capacidade residual: R$ "&amp;SUBSTITUTE(SUBSTITUTE(SUBSTITUTE(TEXT(30000-G190,"#,##0.00"),".","|"),",","."),"|",","),"  Período excepcional: R$ "&amp;SUBSTITUTE(SUBSTITUTE(SUBSTITUTE(TEXT(ABS(30000-G190),"#,##0.00"),".","|"),",","."),"|",",")&amp;" acima da ref.")</f>
        <v>  Capacidade residual: R$ 56.50</v>
      </c>
      <c r="J190" s="4"/>
    </row>
    <row r="191" ht="15.75" customHeight="1">
      <c r="A191" s="43" t="s">
        <v>327</v>
      </c>
      <c r="B191" s="3"/>
      <c r="C191" s="3"/>
      <c r="D191" s="3"/>
      <c r="E191" s="3"/>
      <c r="F191" s="3"/>
      <c r="G191" s="3"/>
      <c r="H191" s="3"/>
      <c r="I191" s="3"/>
      <c r="J191" s="4"/>
    </row>
    <row r="192" ht="13.5" customHeight="1">
      <c r="A192" s="33" t="s">
        <v>328</v>
      </c>
      <c r="B192" s="25" t="s">
        <v>167</v>
      </c>
      <c r="C192" s="44" t="s">
        <v>168</v>
      </c>
      <c r="D192" s="25" t="s">
        <v>179</v>
      </c>
      <c r="E192" s="25" t="s">
        <v>314</v>
      </c>
      <c r="F192" s="25" t="s">
        <v>315</v>
      </c>
      <c r="G192" s="35">
        <v>448.24</v>
      </c>
      <c r="H192" s="36" t="s">
        <v>101</v>
      </c>
      <c r="I192" s="37" t="s">
        <v>166</v>
      </c>
      <c r="J192" s="37"/>
    </row>
    <row r="193" ht="13.5" customHeight="1">
      <c r="A193" s="33" t="s">
        <v>328</v>
      </c>
      <c r="B193" s="20" t="s">
        <v>134</v>
      </c>
      <c r="C193" s="39" t="s">
        <v>26</v>
      </c>
      <c r="D193" s="20" t="s">
        <v>179</v>
      </c>
      <c r="E193" s="20" t="s">
        <v>221</v>
      </c>
      <c r="F193" s="20" t="s">
        <v>130</v>
      </c>
      <c r="G193" s="38">
        <v>28673.32</v>
      </c>
      <c r="H193" s="36" t="s">
        <v>101</v>
      </c>
      <c r="I193" s="37" t="s">
        <v>166</v>
      </c>
      <c r="J193" s="37"/>
    </row>
    <row r="194" ht="13.5" customHeight="1">
      <c r="A194" s="33" t="s">
        <v>328</v>
      </c>
      <c r="B194" s="25" t="s">
        <v>185</v>
      </c>
      <c r="C194" s="39" t="s">
        <v>26</v>
      </c>
      <c r="D194" s="25" t="s">
        <v>179</v>
      </c>
      <c r="E194" s="25" t="s">
        <v>242</v>
      </c>
      <c r="F194" s="25" t="s">
        <v>243</v>
      </c>
      <c r="G194" s="35">
        <v>878.13</v>
      </c>
      <c r="H194" s="36" t="s">
        <v>109</v>
      </c>
      <c r="I194" s="37" t="s">
        <v>166</v>
      </c>
      <c r="J194" s="37"/>
    </row>
    <row r="195" ht="15.0" customHeight="1">
      <c r="A195" s="40" t="s">
        <v>329</v>
      </c>
      <c r="B195" s="3"/>
      <c r="C195" s="3"/>
      <c r="D195" s="3"/>
      <c r="E195" s="3"/>
      <c r="F195" s="4"/>
      <c r="G195" s="41">
        <f>SUM(G192:G194)</f>
        <v>29999.69</v>
      </c>
      <c r="H195" s="4"/>
      <c r="I195" s="42" t="str">
        <f>IF(30000-G195&gt;=0,"  Capacidade residual: R$ "&amp;SUBSTITUTE(SUBSTITUTE(SUBSTITUTE(TEXT(30000-G195,"#,##0.00"),".","|"),",","."),"|",","),"  Período excepcional: R$ "&amp;SUBSTITUTE(SUBSTITUTE(SUBSTITUTE(TEXT(ABS(30000-G195),"#,##0.00"),".","|"),",","."),"|",",")&amp;" acima da ref.")</f>
        <v>  Capacidade residual: R$ 0.31</v>
      </c>
      <c r="J195" s="4"/>
    </row>
    <row r="196" ht="15.75" customHeight="1">
      <c r="A196" s="32" t="s">
        <v>330</v>
      </c>
      <c r="B196" s="3"/>
      <c r="C196" s="3"/>
      <c r="D196" s="3"/>
      <c r="E196" s="3"/>
      <c r="F196" s="3"/>
      <c r="G196" s="3"/>
      <c r="H196" s="3"/>
      <c r="I196" s="3"/>
      <c r="J196" s="4"/>
    </row>
    <row r="197" ht="13.5" customHeight="1">
      <c r="A197" s="33" t="s">
        <v>331</v>
      </c>
      <c r="B197" s="25" t="s">
        <v>240</v>
      </c>
      <c r="C197" s="44" t="s">
        <v>168</v>
      </c>
      <c r="D197" s="25" t="s">
        <v>179</v>
      </c>
      <c r="E197" s="25" t="s">
        <v>324</v>
      </c>
      <c r="F197" s="25" t="s">
        <v>325</v>
      </c>
      <c r="G197" s="35">
        <v>226.02</v>
      </c>
      <c r="H197" s="36" t="s">
        <v>109</v>
      </c>
      <c r="I197" s="37" t="s">
        <v>166</v>
      </c>
      <c r="J197" s="37"/>
    </row>
    <row r="198" ht="13.5" customHeight="1">
      <c r="A198" s="33" t="s">
        <v>331</v>
      </c>
      <c r="B198" s="20" t="s">
        <v>194</v>
      </c>
      <c r="C198" s="39" t="s">
        <v>26</v>
      </c>
      <c r="D198" s="20" t="s">
        <v>179</v>
      </c>
      <c r="E198" s="20" t="s">
        <v>222</v>
      </c>
      <c r="F198" s="20" t="s">
        <v>223</v>
      </c>
      <c r="G198" s="38">
        <v>11691.09</v>
      </c>
      <c r="H198" s="36" t="s">
        <v>101</v>
      </c>
      <c r="I198" s="37" t="s">
        <v>166</v>
      </c>
      <c r="J198" s="37"/>
    </row>
    <row r="199" ht="13.5" customHeight="1">
      <c r="A199" s="33" t="s">
        <v>331</v>
      </c>
      <c r="B199" s="25" t="s">
        <v>138</v>
      </c>
      <c r="C199" s="39" t="s">
        <v>26</v>
      </c>
      <c r="D199" s="25" t="s">
        <v>179</v>
      </c>
      <c r="E199" s="25" t="s">
        <v>222</v>
      </c>
      <c r="F199" s="25" t="s">
        <v>223</v>
      </c>
      <c r="G199" s="35">
        <v>11906.58</v>
      </c>
      <c r="H199" s="36" t="s">
        <v>109</v>
      </c>
      <c r="I199" s="37" t="s">
        <v>166</v>
      </c>
      <c r="J199" s="37"/>
    </row>
    <row r="200" ht="13.5" customHeight="1">
      <c r="A200" s="33" t="s">
        <v>331</v>
      </c>
      <c r="B200" s="20" t="s">
        <v>131</v>
      </c>
      <c r="C200" s="39" t="s">
        <v>26</v>
      </c>
      <c r="D200" s="20" t="s">
        <v>179</v>
      </c>
      <c r="E200" s="20" t="s">
        <v>225</v>
      </c>
      <c r="F200" s="20" t="s">
        <v>226</v>
      </c>
      <c r="G200" s="38">
        <v>3590.95</v>
      </c>
      <c r="H200" s="36" t="s">
        <v>109</v>
      </c>
      <c r="I200" s="37" t="s">
        <v>166</v>
      </c>
      <c r="J200" s="37"/>
    </row>
    <row r="201" ht="27.0" customHeight="1">
      <c r="A201" s="33" t="s">
        <v>331</v>
      </c>
      <c r="B201" s="25" t="s">
        <v>192</v>
      </c>
      <c r="C201" s="39" t="s">
        <v>26</v>
      </c>
      <c r="D201" s="25" t="s">
        <v>179</v>
      </c>
      <c r="E201" s="25" t="s">
        <v>237</v>
      </c>
      <c r="F201" s="25" t="s">
        <v>238</v>
      </c>
      <c r="G201" s="35">
        <v>1675.17</v>
      </c>
      <c r="H201" s="36" t="s">
        <v>101</v>
      </c>
      <c r="I201" s="37" t="s">
        <v>166</v>
      </c>
      <c r="J201" s="37"/>
    </row>
    <row r="202" ht="13.5" customHeight="1">
      <c r="A202" s="33" t="s">
        <v>331</v>
      </c>
      <c r="B202" s="20" t="s">
        <v>191</v>
      </c>
      <c r="C202" s="39" t="s">
        <v>26</v>
      </c>
      <c r="D202" s="20" t="s">
        <v>179</v>
      </c>
      <c r="E202" s="20" t="s">
        <v>268</v>
      </c>
      <c r="F202" s="20" t="s">
        <v>140</v>
      </c>
      <c r="G202" s="38">
        <v>862.74</v>
      </c>
      <c r="H202" s="36" t="s">
        <v>101</v>
      </c>
      <c r="I202" s="37" t="s">
        <v>166</v>
      </c>
      <c r="J202" s="37"/>
    </row>
    <row r="203" ht="15.0" customHeight="1">
      <c r="A203" s="40" t="s">
        <v>332</v>
      </c>
      <c r="B203" s="3"/>
      <c r="C203" s="3"/>
      <c r="D203" s="3"/>
      <c r="E203" s="3"/>
      <c r="F203" s="4"/>
      <c r="G203" s="41">
        <f>SUM(G197:G202)</f>
        <v>29952.55</v>
      </c>
      <c r="H203" s="4"/>
      <c r="I203" s="42" t="str">
        <f>IF(30000-G203&gt;=0,"  Capacidade residual: R$ "&amp;SUBSTITUTE(SUBSTITUTE(SUBSTITUTE(TEXT(30000-G203,"#,##0.00"),".","|"),",","."),"|",","),"  Período excepcional: R$ "&amp;SUBSTITUTE(SUBSTITUTE(SUBSTITUTE(TEXT(ABS(30000-G203),"#,##0.00"),".","|"),",","."),"|",",")&amp;" acima da ref.")</f>
        <v>  Capacidade residual: R$ 47.45</v>
      </c>
      <c r="J203" s="4"/>
    </row>
    <row r="204" ht="15.75" customHeight="1">
      <c r="A204" s="43" t="s">
        <v>333</v>
      </c>
      <c r="B204" s="3"/>
      <c r="C204" s="3"/>
      <c r="D204" s="3"/>
      <c r="E204" s="3"/>
      <c r="F204" s="3"/>
      <c r="G204" s="3"/>
      <c r="H204" s="3"/>
      <c r="I204" s="3"/>
      <c r="J204" s="4"/>
    </row>
    <row r="205" ht="13.5" customHeight="1">
      <c r="A205" s="33" t="s">
        <v>334</v>
      </c>
      <c r="B205" s="25" t="s">
        <v>198</v>
      </c>
      <c r="C205" s="44" t="s">
        <v>168</v>
      </c>
      <c r="D205" s="25" t="s">
        <v>179</v>
      </c>
      <c r="E205" s="25" t="s">
        <v>324</v>
      </c>
      <c r="F205" s="25" t="s">
        <v>325</v>
      </c>
      <c r="G205" s="35">
        <v>207.24</v>
      </c>
      <c r="H205" s="36" t="s">
        <v>101</v>
      </c>
      <c r="I205" s="37" t="s">
        <v>166</v>
      </c>
      <c r="J205" s="37"/>
    </row>
    <row r="206" ht="13.5" customHeight="1">
      <c r="A206" s="33" t="s">
        <v>334</v>
      </c>
      <c r="B206" s="20" t="s">
        <v>255</v>
      </c>
      <c r="C206" s="44" t="s">
        <v>168</v>
      </c>
      <c r="D206" s="20" t="s">
        <v>179</v>
      </c>
      <c r="E206" s="20" t="s">
        <v>335</v>
      </c>
      <c r="F206" s="20" t="s">
        <v>336</v>
      </c>
      <c r="G206" s="38">
        <v>210.43</v>
      </c>
      <c r="H206" s="36" t="s">
        <v>101</v>
      </c>
      <c r="I206" s="37" t="s">
        <v>166</v>
      </c>
      <c r="J206" s="37"/>
    </row>
    <row r="207" ht="13.5" customHeight="1">
      <c r="A207" s="33" t="s">
        <v>334</v>
      </c>
      <c r="B207" s="25" t="s">
        <v>175</v>
      </c>
      <c r="C207" s="39" t="s">
        <v>26</v>
      </c>
      <c r="D207" s="25" t="s">
        <v>179</v>
      </c>
      <c r="E207" s="25" t="s">
        <v>222</v>
      </c>
      <c r="F207" s="25" t="s">
        <v>223</v>
      </c>
      <c r="G207" s="35">
        <v>15364.76</v>
      </c>
      <c r="H207" s="36" t="s">
        <v>109</v>
      </c>
      <c r="I207" s="37" t="s">
        <v>166</v>
      </c>
      <c r="J207" s="37"/>
    </row>
    <row r="208" ht="27.0" customHeight="1">
      <c r="A208" s="33" t="s">
        <v>334</v>
      </c>
      <c r="B208" s="20" t="s">
        <v>183</v>
      </c>
      <c r="C208" s="39" t="s">
        <v>26</v>
      </c>
      <c r="D208" s="20" t="s">
        <v>179</v>
      </c>
      <c r="E208" s="20" t="s">
        <v>225</v>
      </c>
      <c r="F208" s="20" t="s">
        <v>226</v>
      </c>
      <c r="G208" s="38">
        <v>3724.63</v>
      </c>
      <c r="H208" s="36" t="s">
        <v>109</v>
      </c>
      <c r="I208" s="37" t="s">
        <v>166</v>
      </c>
      <c r="J208" s="37"/>
    </row>
    <row r="209" ht="13.5" customHeight="1">
      <c r="A209" s="33" t="s">
        <v>334</v>
      </c>
      <c r="B209" s="25" t="s">
        <v>236</v>
      </c>
      <c r="C209" s="39" t="s">
        <v>26</v>
      </c>
      <c r="D209" s="25" t="s">
        <v>179</v>
      </c>
      <c r="E209" s="25" t="s">
        <v>225</v>
      </c>
      <c r="F209" s="25" t="s">
        <v>226</v>
      </c>
      <c r="G209" s="35">
        <v>4012.1</v>
      </c>
      <c r="H209" s="36" t="s">
        <v>109</v>
      </c>
      <c r="I209" s="37" t="s">
        <v>166</v>
      </c>
      <c r="J209" s="37"/>
    </row>
    <row r="210" ht="13.5" customHeight="1">
      <c r="A210" s="33" t="s">
        <v>334</v>
      </c>
      <c r="B210" s="20" t="s">
        <v>145</v>
      </c>
      <c r="C210" s="39" t="s">
        <v>26</v>
      </c>
      <c r="D210" s="20" t="s">
        <v>179</v>
      </c>
      <c r="E210" s="20" t="s">
        <v>225</v>
      </c>
      <c r="F210" s="20" t="s">
        <v>226</v>
      </c>
      <c r="G210" s="38">
        <v>4747.13</v>
      </c>
      <c r="H210" s="36" t="s">
        <v>101</v>
      </c>
      <c r="I210" s="37" t="s">
        <v>166</v>
      </c>
      <c r="J210" s="37"/>
    </row>
    <row r="211" ht="27.0" customHeight="1">
      <c r="A211" s="33" t="s">
        <v>334</v>
      </c>
      <c r="B211" s="25" t="s">
        <v>217</v>
      </c>
      <c r="C211" s="39" t="s">
        <v>26</v>
      </c>
      <c r="D211" s="25" t="s">
        <v>179</v>
      </c>
      <c r="E211" s="25" t="s">
        <v>237</v>
      </c>
      <c r="F211" s="25" t="s">
        <v>238</v>
      </c>
      <c r="G211" s="35">
        <v>1712.06</v>
      </c>
      <c r="H211" s="36" t="s">
        <v>109</v>
      </c>
      <c r="I211" s="37" t="s">
        <v>166</v>
      </c>
      <c r="J211" s="37"/>
    </row>
    <row r="212" ht="15.0" customHeight="1">
      <c r="A212" s="40" t="s">
        <v>337</v>
      </c>
      <c r="B212" s="3"/>
      <c r="C212" s="3"/>
      <c r="D212" s="3"/>
      <c r="E212" s="3"/>
      <c r="F212" s="4"/>
      <c r="G212" s="41">
        <f>SUM(G205:G211)</f>
        <v>29978.35</v>
      </c>
      <c r="H212" s="4"/>
      <c r="I212" s="42" t="str">
        <f>IF(30000-G212&gt;=0,"  Capacidade residual: R$ "&amp;SUBSTITUTE(SUBSTITUTE(SUBSTITUTE(TEXT(30000-G212,"#,##0.00"),".","|"),",","."),"|",","),"  Período excepcional: R$ "&amp;SUBSTITUTE(SUBSTITUTE(SUBSTITUTE(TEXT(ABS(30000-G212),"#,##0.00"),".","|"),",","."),"|",",")&amp;" acima da ref.")</f>
        <v>  Capacidade residual: R$ 21.65</v>
      </c>
      <c r="J212" s="4"/>
    </row>
    <row r="213" ht="15.75" customHeight="1">
      <c r="A213" s="32" t="s">
        <v>338</v>
      </c>
      <c r="B213" s="3"/>
      <c r="C213" s="3"/>
      <c r="D213" s="3"/>
      <c r="E213" s="3"/>
      <c r="F213" s="3"/>
      <c r="G213" s="3"/>
      <c r="H213" s="3"/>
      <c r="I213" s="3"/>
      <c r="J213" s="4"/>
    </row>
    <row r="214" ht="13.5" customHeight="1">
      <c r="A214" s="33" t="s">
        <v>339</v>
      </c>
      <c r="B214" s="25" t="s">
        <v>240</v>
      </c>
      <c r="C214" s="44" t="s">
        <v>168</v>
      </c>
      <c r="D214" s="25" t="s">
        <v>179</v>
      </c>
      <c r="E214" s="25" t="s">
        <v>335</v>
      </c>
      <c r="F214" s="25" t="s">
        <v>336</v>
      </c>
      <c r="G214" s="35">
        <v>226.02</v>
      </c>
      <c r="H214" s="36" t="s">
        <v>109</v>
      </c>
      <c r="I214" s="37" t="s">
        <v>166</v>
      </c>
      <c r="J214" s="37"/>
    </row>
    <row r="215" ht="13.5" customHeight="1">
      <c r="A215" s="33" t="s">
        <v>339</v>
      </c>
      <c r="B215" s="20" t="s">
        <v>24</v>
      </c>
      <c r="C215" s="39" t="s">
        <v>26</v>
      </c>
      <c r="D215" s="20" t="s">
        <v>179</v>
      </c>
      <c r="E215" s="20" t="s">
        <v>222</v>
      </c>
      <c r="F215" s="20" t="s">
        <v>223</v>
      </c>
      <c r="G215" s="38">
        <v>27195.69</v>
      </c>
      <c r="H215" s="36" t="s">
        <v>109</v>
      </c>
      <c r="I215" s="37" t="s">
        <v>166</v>
      </c>
      <c r="J215" s="37"/>
    </row>
    <row r="216" ht="13.5" customHeight="1">
      <c r="A216" s="33" t="s">
        <v>339</v>
      </c>
      <c r="B216" s="25" t="s">
        <v>218</v>
      </c>
      <c r="C216" s="39" t="s">
        <v>26</v>
      </c>
      <c r="D216" s="25" t="s">
        <v>179</v>
      </c>
      <c r="E216" s="25" t="s">
        <v>237</v>
      </c>
      <c r="F216" s="25" t="s">
        <v>238</v>
      </c>
      <c r="G216" s="35">
        <v>1972.47</v>
      </c>
      <c r="H216" s="36" t="s">
        <v>101</v>
      </c>
      <c r="I216" s="37" t="s">
        <v>166</v>
      </c>
      <c r="J216" s="37"/>
    </row>
    <row r="217" ht="13.5" customHeight="1">
      <c r="A217" s="33" t="s">
        <v>339</v>
      </c>
      <c r="B217" s="20" t="s">
        <v>178</v>
      </c>
      <c r="C217" s="39" t="s">
        <v>26</v>
      </c>
      <c r="D217" s="20" t="s">
        <v>179</v>
      </c>
      <c r="E217" s="20" t="s">
        <v>269</v>
      </c>
      <c r="F217" s="20" t="s">
        <v>270</v>
      </c>
      <c r="G217" s="38">
        <v>602.25</v>
      </c>
      <c r="H217" s="36" t="s">
        <v>109</v>
      </c>
      <c r="I217" s="37" t="s">
        <v>166</v>
      </c>
      <c r="J217" s="37"/>
    </row>
    <row r="218" ht="15.0" customHeight="1">
      <c r="A218" s="40" t="s">
        <v>340</v>
      </c>
      <c r="B218" s="3"/>
      <c r="C218" s="3"/>
      <c r="D218" s="3"/>
      <c r="E218" s="3"/>
      <c r="F218" s="4"/>
      <c r="G218" s="41">
        <f>SUM(G214:G217)</f>
        <v>29996.43</v>
      </c>
      <c r="H218" s="4"/>
      <c r="I218" s="42" t="str">
        <f>IF(30000-G218&gt;=0,"  Capacidade residual: R$ "&amp;SUBSTITUTE(SUBSTITUTE(SUBSTITUTE(TEXT(30000-G218,"#,##0.00"),".","|"),",","."),"|",","),"  Período excepcional: R$ "&amp;SUBSTITUTE(SUBSTITUTE(SUBSTITUTE(TEXT(ABS(30000-G218),"#,##0.00"),".","|"),",","."),"|",",")&amp;" acima da ref.")</f>
        <v>  Capacidade residual: R$ 3.57</v>
      </c>
      <c r="J218" s="4"/>
    </row>
    <row r="219" ht="15.75" customHeight="1">
      <c r="A219" s="43" t="s">
        <v>341</v>
      </c>
      <c r="B219" s="3"/>
      <c r="C219" s="3"/>
      <c r="D219" s="3"/>
      <c r="E219" s="3"/>
      <c r="F219" s="3"/>
      <c r="G219" s="3"/>
      <c r="H219" s="3"/>
      <c r="I219" s="3"/>
      <c r="J219" s="4"/>
    </row>
    <row r="220" ht="13.5" customHeight="1">
      <c r="A220" s="33" t="s">
        <v>223</v>
      </c>
      <c r="B220" s="25" t="s">
        <v>167</v>
      </c>
      <c r="C220" s="44" t="s">
        <v>168</v>
      </c>
      <c r="D220" s="25" t="s">
        <v>179</v>
      </c>
      <c r="E220" s="25" t="s">
        <v>324</v>
      </c>
      <c r="F220" s="25" t="s">
        <v>325</v>
      </c>
      <c r="G220" s="35">
        <v>448.24</v>
      </c>
      <c r="H220" s="36" t="s">
        <v>101</v>
      </c>
      <c r="I220" s="37" t="s">
        <v>166</v>
      </c>
      <c r="J220" s="37"/>
    </row>
    <row r="221" ht="13.5" customHeight="1">
      <c r="A221" s="33" t="s">
        <v>223</v>
      </c>
      <c r="B221" s="20" t="s">
        <v>148</v>
      </c>
      <c r="C221" s="39" t="s">
        <v>26</v>
      </c>
      <c r="D221" s="20" t="s">
        <v>179</v>
      </c>
      <c r="E221" s="20" t="s">
        <v>222</v>
      </c>
      <c r="F221" s="20" t="s">
        <v>223</v>
      </c>
      <c r="G221" s="38">
        <v>3778.11</v>
      </c>
      <c r="H221" s="36" t="s">
        <v>109</v>
      </c>
      <c r="I221" s="37" t="s">
        <v>166</v>
      </c>
      <c r="J221" s="37"/>
    </row>
    <row r="222" ht="13.5" customHeight="1">
      <c r="A222" s="33" t="s">
        <v>223</v>
      </c>
      <c r="B222" s="25" t="s">
        <v>134</v>
      </c>
      <c r="C222" s="39" t="s">
        <v>26</v>
      </c>
      <c r="D222" s="25" t="s">
        <v>179</v>
      </c>
      <c r="E222" s="25" t="s">
        <v>222</v>
      </c>
      <c r="F222" s="25" t="s">
        <v>223</v>
      </c>
      <c r="G222" s="35">
        <v>28673.32</v>
      </c>
      <c r="H222" s="36" t="s">
        <v>101</v>
      </c>
      <c r="I222" s="37" t="s">
        <v>166</v>
      </c>
      <c r="J222" s="37"/>
    </row>
    <row r="223" ht="13.5" customHeight="1">
      <c r="A223" s="33" t="s">
        <v>223</v>
      </c>
      <c r="B223" s="20" t="s">
        <v>185</v>
      </c>
      <c r="C223" s="39" t="s">
        <v>26</v>
      </c>
      <c r="D223" s="20" t="s">
        <v>179</v>
      </c>
      <c r="E223" s="20" t="s">
        <v>268</v>
      </c>
      <c r="F223" s="20" t="s">
        <v>140</v>
      </c>
      <c r="G223" s="38">
        <v>878.13</v>
      </c>
      <c r="H223" s="36" t="s">
        <v>109</v>
      </c>
      <c r="I223" s="37" t="s">
        <v>166</v>
      </c>
      <c r="J223" s="37"/>
    </row>
    <row r="224" ht="15.0" customHeight="1">
      <c r="A224" s="40" t="s">
        <v>342</v>
      </c>
      <c r="B224" s="3"/>
      <c r="C224" s="3"/>
      <c r="D224" s="3"/>
      <c r="E224" s="3"/>
      <c r="F224" s="4"/>
      <c r="G224" s="41">
        <f>SUM(G220:G223)</f>
        <v>33777.8</v>
      </c>
      <c r="H224" s="4"/>
      <c r="I224" s="42" t="str">
        <f>IF(30000-G224&gt;=0,"  Capacidade residual: R$ "&amp;SUBSTITUTE(SUBSTITUTE(SUBSTITUTE(TEXT(30000-G224,"#,##0.00"),".","|"),",","."),"|",","),"  Período excepcional: R$ "&amp;SUBSTITUTE(SUBSTITUTE(SUBSTITUTE(TEXT(ABS(30000-G224),"#,##0.00"),".","|"),",","."),"|",",")&amp;" acima da ref.")</f>
        <v>  Período excepcional: R$ 3,777.80 acima da ref.</v>
      </c>
      <c r="J224" s="4"/>
    </row>
    <row r="225" ht="15.75" customHeight="1">
      <c r="A225" s="32" t="s">
        <v>343</v>
      </c>
      <c r="B225" s="3"/>
      <c r="C225" s="3"/>
      <c r="D225" s="3"/>
      <c r="E225" s="3"/>
      <c r="F225" s="3"/>
      <c r="G225" s="3"/>
      <c r="H225" s="3"/>
      <c r="I225" s="3"/>
      <c r="J225" s="4"/>
    </row>
    <row r="226" ht="13.5" customHeight="1">
      <c r="A226" s="33" t="s">
        <v>344</v>
      </c>
      <c r="B226" s="25" t="s">
        <v>167</v>
      </c>
      <c r="C226" s="44" t="s">
        <v>168</v>
      </c>
      <c r="D226" s="25" t="s">
        <v>179</v>
      </c>
      <c r="E226" s="25" t="s">
        <v>335</v>
      </c>
      <c r="F226" s="25" t="s">
        <v>336</v>
      </c>
      <c r="G226" s="35">
        <v>448.24</v>
      </c>
      <c r="H226" s="36" t="s">
        <v>101</v>
      </c>
      <c r="I226" s="37" t="s">
        <v>166</v>
      </c>
      <c r="J226" s="37"/>
    </row>
    <row r="227" ht="13.5" customHeight="1">
      <c r="A227" s="33" t="s">
        <v>344</v>
      </c>
      <c r="B227" s="20" t="s">
        <v>163</v>
      </c>
      <c r="C227" s="39" t="s">
        <v>26</v>
      </c>
      <c r="D227" s="20" t="s">
        <v>179</v>
      </c>
      <c r="E227" s="20" t="s">
        <v>225</v>
      </c>
      <c r="F227" s="20" t="s">
        <v>226</v>
      </c>
      <c r="G227" s="38">
        <v>9010.26</v>
      </c>
      <c r="H227" s="36" t="s">
        <v>109</v>
      </c>
      <c r="I227" s="37" t="s">
        <v>166</v>
      </c>
      <c r="J227" s="37"/>
    </row>
    <row r="228" ht="13.5" customHeight="1">
      <c r="A228" s="33" t="s">
        <v>344</v>
      </c>
      <c r="B228" s="25" t="s">
        <v>194</v>
      </c>
      <c r="C228" s="39" t="s">
        <v>26</v>
      </c>
      <c r="D228" s="25" t="s">
        <v>179</v>
      </c>
      <c r="E228" s="25" t="s">
        <v>225</v>
      </c>
      <c r="F228" s="25" t="s">
        <v>226</v>
      </c>
      <c r="G228" s="35">
        <v>11691.09</v>
      </c>
      <c r="H228" s="36" t="s">
        <v>101</v>
      </c>
      <c r="I228" s="37" t="s">
        <v>166</v>
      </c>
      <c r="J228" s="37"/>
    </row>
    <row r="229" ht="13.5" customHeight="1">
      <c r="A229" s="33" t="s">
        <v>344</v>
      </c>
      <c r="B229" s="20" t="s">
        <v>204</v>
      </c>
      <c r="C229" s="39" t="s">
        <v>26</v>
      </c>
      <c r="D229" s="20" t="s">
        <v>179</v>
      </c>
      <c r="E229" s="20" t="s">
        <v>237</v>
      </c>
      <c r="F229" s="20" t="s">
        <v>238</v>
      </c>
      <c r="G229" s="38">
        <v>1519.45</v>
      </c>
      <c r="H229" s="36" t="s">
        <v>101</v>
      </c>
      <c r="I229" s="37" t="s">
        <v>166</v>
      </c>
      <c r="J229" s="37"/>
    </row>
    <row r="230" ht="13.5" customHeight="1">
      <c r="A230" s="33" t="s">
        <v>344</v>
      </c>
      <c r="B230" s="25" t="s">
        <v>131</v>
      </c>
      <c r="C230" s="39" t="s">
        <v>26</v>
      </c>
      <c r="D230" s="25" t="s">
        <v>179</v>
      </c>
      <c r="E230" s="25" t="s">
        <v>237</v>
      </c>
      <c r="F230" s="25" t="s">
        <v>238</v>
      </c>
      <c r="G230" s="35">
        <v>3590.95</v>
      </c>
      <c r="H230" s="36" t="s">
        <v>109</v>
      </c>
      <c r="I230" s="37" t="s">
        <v>166</v>
      </c>
      <c r="J230" s="37"/>
    </row>
    <row r="231" ht="27.0" customHeight="1">
      <c r="A231" s="33" t="s">
        <v>344</v>
      </c>
      <c r="B231" s="20" t="s">
        <v>183</v>
      </c>
      <c r="C231" s="39" t="s">
        <v>26</v>
      </c>
      <c r="D231" s="20" t="s">
        <v>179</v>
      </c>
      <c r="E231" s="20" t="s">
        <v>237</v>
      </c>
      <c r="F231" s="20" t="s">
        <v>238</v>
      </c>
      <c r="G231" s="38">
        <v>3724.63</v>
      </c>
      <c r="H231" s="36" t="s">
        <v>109</v>
      </c>
      <c r="I231" s="37" t="s">
        <v>166</v>
      </c>
      <c r="J231" s="37"/>
    </row>
    <row r="232" ht="15.0" customHeight="1">
      <c r="A232" s="40" t="s">
        <v>345</v>
      </c>
      <c r="B232" s="3"/>
      <c r="C232" s="3"/>
      <c r="D232" s="3"/>
      <c r="E232" s="3"/>
      <c r="F232" s="4"/>
      <c r="G232" s="41">
        <f>SUM(G226:G231)</f>
        <v>29984.62</v>
      </c>
      <c r="H232" s="4"/>
      <c r="I232" s="42" t="str">
        <f>IF(30000-G232&gt;=0,"  Capacidade residual: R$ "&amp;SUBSTITUTE(SUBSTITUTE(SUBSTITUTE(TEXT(30000-G232,"#,##0.00"),".","|"),",","."),"|",","),"  Período excepcional: R$ "&amp;SUBSTITUTE(SUBSTITUTE(SUBSTITUTE(TEXT(ABS(30000-G232),"#,##0.00"),".","|"),",","."),"|",",")&amp;" acima da ref.")</f>
        <v>  Capacidade residual: R$ 15.38</v>
      </c>
      <c r="J232" s="4"/>
    </row>
    <row r="233" ht="15.75" customHeight="1">
      <c r="A233" s="43" t="s">
        <v>346</v>
      </c>
      <c r="B233" s="3"/>
      <c r="C233" s="3"/>
      <c r="D233" s="3"/>
      <c r="E233" s="3"/>
      <c r="F233" s="3"/>
      <c r="G233" s="3"/>
      <c r="H233" s="3"/>
      <c r="I233" s="3"/>
      <c r="J233" s="4"/>
    </row>
    <row r="234" ht="13.5" customHeight="1">
      <c r="A234" s="33" t="s">
        <v>347</v>
      </c>
      <c r="B234" s="25" t="s">
        <v>138</v>
      </c>
      <c r="C234" s="39" t="s">
        <v>26</v>
      </c>
      <c r="D234" s="25" t="s">
        <v>179</v>
      </c>
      <c r="E234" s="25" t="s">
        <v>225</v>
      </c>
      <c r="F234" s="25" t="s">
        <v>226</v>
      </c>
      <c r="G234" s="35">
        <v>11906.58</v>
      </c>
      <c r="H234" s="36" t="s">
        <v>109</v>
      </c>
      <c r="I234" s="37" t="s">
        <v>166</v>
      </c>
      <c r="J234" s="37"/>
    </row>
    <row r="235" ht="13.5" customHeight="1">
      <c r="A235" s="33" t="s">
        <v>347</v>
      </c>
      <c r="B235" s="20" t="s">
        <v>175</v>
      </c>
      <c r="C235" s="39" t="s">
        <v>26</v>
      </c>
      <c r="D235" s="20" t="s">
        <v>179</v>
      </c>
      <c r="E235" s="20" t="s">
        <v>225</v>
      </c>
      <c r="F235" s="20" t="s">
        <v>226</v>
      </c>
      <c r="G235" s="38">
        <v>15364.76</v>
      </c>
      <c r="H235" s="36" t="s">
        <v>109</v>
      </c>
      <c r="I235" s="37" t="s">
        <v>166</v>
      </c>
      <c r="J235" s="37"/>
    </row>
    <row r="236" ht="13.5" customHeight="1">
      <c r="A236" s="33" t="s">
        <v>347</v>
      </c>
      <c r="B236" s="25" t="s">
        <v>159</v>
      </c>
      <c r="C236" s="39" t="s">
        <v>26</v>
      </c>
      <c r="D236" s="25" t="s">
        <v>179</v>
      </c>
      <c r="E236" s="25" t="s">
        <v>237</v>
      </c>
      <c r="F236" s="25" t="s">
        <v>238</v>
      </c>
      <c r="G236" s="35">
        <v>95.88</v>
      </c>
      <c r="H236" s="36" t="s">
        <v>109</v>
      </c>
      <c r="I236" s="37" t="s">
        <v>166</v>
      </c>
      <c r="J236" s="37"/>
    </row>
    <row r="237" ht="13.5" customHeight="1">
      <c r="A237" s="33" t="s">
        <v>347</v>
      </c>
      <c r="B237" s="20" t="s">
        <v>258</v>
      </c>
      <c r="C237" s="39" t="s">
        <v>26</v>
      </c>
      <c r="D237" s="20" t="s">
        <v>179</v>
      </c>
      <c r="E237" s="20" t="s">
        <v>237</v>
      </c>
      <c r="F237" s="20" t="s">
        <v>238</v>
      </c>
      <c r="G237" s="38">
        <v>1935.13</v>
      </c>
      <c r="H237" s="36" t="s">
        <v>101</v>
      </c>
      <c r="I237" s="37" t="s">
        <v>166</v>
      </c>
      <c r="J237" s="37"/>
    </row>
    <row r="238" ht="13.5" customHeight="1">
      <c r="A238" s="33" t="s">
        <v>347</v>
      </c>
      <c r="B238" s="25" t="s">
        <v>178</v>
      </c>
      <c r="C238" s="39" t="s">
        <v>26</v>
      </c>
      <c r="D238" s="25" t="s">
        <v>179</v>
      </c>
      <c r="E238" s="25" t="s">
        <v>271</v>
      </c>
      <c r="F238" s="25" t="s">
        <v>272</v>
      </c>
      <c r="G238" s="35">
        <v>602.25</v>
      </c>
      <c r="H238" s="36" t="s">
        <v>109</v>
      </c>
      <c r="I238" s="37" t="s">
        <v>166</v>
      </c>
      <c r="J238" s="37"/>
    </row>
    <row r="239" ht="15.0" customHeight="1">
      <c r="A239" s="40" t="s">
        <v>348</v>
      </c>
      <c r="B239" s="3"/>
      <c r="C239" s="3"/>
      <c r="D239" s="3"/>
      <c r="E239" s="3"/>
      <c r="F239" s="4"/>
      <c r="G239" s="41">
        <f>SUM(G234:G238)</f>
        <v>29904.6</v>
      </c>
      <c r="H239" s="4"/>
      <c r="I239" s="42" t="str">
        <f>IF(30000-G239&gt;=0,"  Capacidade residual: R$ "&amp;SUBSTITUTE(SUBSTITUTE(SUBSTITUTE(TEXT(30000-G239,"#,##0.00"),".","|"),",","."),"|",","),"  Período excepcional: R$ "&amp;SUBSTITUTE(SUBSTITUTE(SUBSTITUTE(TEXT(ABS(30000-G239),"#,##0.00"),".","|"),",","."),"|",",")&amp;" acima da ref.")</f>
        <v>  Capacidade residual: R$ 95.40</v>
      </c>
      <c r="J239" s="4"/>
    </row>
    <row r="240" ht="15.75" customHeight="1">
      <c r="A240" s="32" t="s">
        <v>349</v>
      </c>
      <c r="B240" s="3"/>
      <c r="C240" s="3"/>
      <c r="D240" s="3"/>
      <c r="E240" s="3"/>
      <c r="F240" s="3"/>
      <c r="G240" s="3"/>
      <c r="H240" s="3"/>
      <c r="I240" s="3"/>
      <c r="J240" s="4"/>
    </row>
    <row r="241" ht="13.5" customHeight="1">
      <c r="A241" s="33" t="s">
        <v>350</v>
      </c>
      <c r="B241" s="25" t="s">
        <v>198</v>
      </c>
      <c r="C241" s="44" t="s">
        <v>168</v>
      </c>
      <c r="D241" s="25" t="s">
        <v>179</v>
      </c>
      <c r="E241" s="25" t="s">
        <v>335</v>
      </c>
      <c r="F241" s="25" t="s">
        <v>336</v>
      </c>
      <c r="G241" s="35">
        <v>207.24</v>
      </c>
      <c r="H241" s="36" t="s">
        <v>101</v>
      </c>
      <c r="I241" s="37" t="s">
        <v>166</v>
      </c>
      <c r="J241" s="37"/>
    </row>
    <row r="242" ht="13.5" customHeight="1">
      <c r="A242" s="33" t="s">
        <v>350</v>
      </c>
      <c r="B242" s="20" t="s">
        <v>24</v>
      </c>
      <c r="C242" s="39" t="s">
        <v>26</v>
      </c>
      <c r="D242" s="20" t="s">
        <v>179</v>
      </c>
      <c r="E242" s="20" t="s">
        <v>225</v>
      </c>
      <c r="F242" s="20" t="s">
        <v>226</v>
      </c>
      <c r="G242" s="38">
        <v>27195.69</v>
      </c>
      <c r="H242" s="36" t="s">
        <v>109</v>
      </c>
      <c r="I242" s="37" t="s">
        <v>166</v>
      </c>
      <c r="J242" s="37"/>
    </row>
    <row r="243" ht="27.0" customHeight="1">
      <c r="A243" s="33" t="s">
        <v>350</v>
      </c>
      <c r="B243" s="25" t="s">
        <v>192</v>
      </c>
      <c r="C243" s="39" t="s">
        <v>26</v>
      </c>
      <c r="D243" s="25" t="s">
        <v>179</v>
      </c>
      <c r="E243" s="25" t="s">
        <v>241</v>
      </c>
      <c r="F243" s="25" t="s">
        <v>201</v>
      </c>
      <c r="G243" s="35">
        <v>1675.17</v>
      </c>
      <c r="H243" s="36" t="s">
        <v>101</v>
      </c>
      <c r="I243" s="37" t="s">
        <v>166</v>
      </c>
      <c r="J243" s="37"/>
    </row>
    <row r="244" ht="13.5" customHeight="1">
      <c r="A244" s="33" t="s">
        <v>350</v>
      </c>
      <c r="B244" s="20" t="s">
        <v>191</v>
      </c>
      <c r="C244" s="39" t="s">
        <v>26</v>
      </c>
      <c r="D244" s="20" t="s">
        <v>179</v>
      </c>
      <c r="E244" s="20" t="s">
        <v>269</v>
      </c>
      <c r="F244" s="20" t="s">
        <v>270</v>
      </c>
      <c r="G244" s="38">
        <v>862.74</v>
      </c>
      <c r="H244" s="36" t="s">
        <v>101</v>
      </c>
      <c r="I244" s="37" t="s">
        <v>166</v>
      </c>
      <c r="J244" s="37"/>
    </row>
    <row r="245" ht="15.0" customHeight="1">
      <c r="A245" s="40" t="s">
        <v>351</v>
      </c>
      <c r="B245" s="3"/>
      <c r="C245" s="3"/>
      <c r="D245" s="3"/>
      <c r="E245" s="3"/>
      <c r="F245" s="4"/>
      <c r="G245" s="41">
        <f>SUM(G241:G244)</f>
        <v>29940.84</v>
      </c>
      <c r="H245" s="4"/>
      <c r="I245" s="42" t="str">
        <f>IF(30000-G245&gt;=0,"  Capacidade residual: R$ "&amp;SUBSTITUTE(SUBSTITUTE(SUBSTITUTE(TEXT(30000-G245,"#,##0.00"),".","|"),",","."),"|",","),"  Período excepcional: R$ "&amp;SUBSTITUTE(SUBSTITUTE(SUBSTITUTE(TEXT(ABS(30000-G245),"#,##0.00"),".","|"),",","."),"|",",")&amp;" acima da ref.")</f>
        <v>  Capacidade residual: R$ 59.16</v>
      </c>
      <c r="J245" s="4"/>
    </row>
    <row r="246" ht="15.75" customHeight="1">
      <c r="A246" s="43" t="s">
        <v>352</v>
      </c>
      <c r="B246" s="3"/>
      <c r="C246" s="3"/>
      <c r="D246" s="3"/>
      <c r="E246" s="3"/>
      <c r="F246" s="3"/>
      <c r="G246" s="3"/>
      <c r="H246" s="3"/>
      <c r="I246" s="3"/>
      <c r="J246" s="4"/>
    </row>
    <row r="247" ht="13.5" customHeight="1">
      <c r="A247" s="33" t="s">
        <v>315</v>
      </c>
      <c r="B247" s="25" t="s">
        <v>200</v>
      </c>
      <c r="C247" s="44" t="s">
        <v>168</v>
      </c>
      <c r="D247" s="25" t="s">
        <v>179</v>
      </c>
      <c r="E247" s="25" t="s">
        <v>314</v>
      </c>
      <c r="F247" s="25" t="s">
        <v>315</v>
      </c>
      <c r="G247" s="35">
        <v>829.67</v>
      </c>
      <c r="H247" s="36" t="s">
        <v>101</v>
      </c>
      <c r="I247" s="37" t="s">
        <v>166</v>
      </c>
      <c r="J247" s="37"/>
    </row>
    <row r="248" ht="13.5" customHeight="1">
      <c r="A248" s="33" t="s">
        <v>315</v>
      </c>
      <c r="B248" s="20" t="s">
        <v>235</v>
      </c>
      <c r="C248" s="44" t="s">
        <v>168</v>
      </c>
      <c r="D248" s="20" t="s">
        <v>179</v>
      </c>
      <c r="E248" s="20" t="s">
        <v>314</v>
      </c>
      <c r="F248" s="20" t="s">
        <v>315</v>
      </c>
      <c r="G248" s="38">
        <v>2990.84</v>
      </c>
      <c r="H248" s="36" t="s">
        <v>109</v>
      </c>
      <c r="I248" s="37" t="s">
        <v>166</v>
      </c>
      <c r="J248" s="37"/>
    </row>
    <row r="249" ht="13.5" customHeight="1">
      <c r="A249" s="33" t="s">
        <v>315</v>
      </c>
      <c r="B249" s="25" t="s">
        <v>255</v>
      </c>
      <c r="C249" s="44" t="s">
        <v>168</v>
      </c>
      <c r="D249" s="25" t="s">
        <v>179</v>
      </c>
      <c r="E249" s="25" t="s">
        <v>353</v>
      </c>
      <c r="F249" s="25" t="s">
        <v>354</v>
      </c>
      <c r="G249" s="35">
        <v>210.43</v>
      </c>
      <c r="H249" s="36" t="s">
        <v>101</v>
      </c>
      <c r="I249" s="37" t="s">
        <v>166</v>
      </c>
      <c r="J249" s="37"/>
    </row>
    <row r="250" ht="13.5" customHeight="1">
      <c r="A250" s="33" t="s">
        <v>315</v>
      </c>
      <c r="B250" s="20" t="s">
        <v>236</v>
      </c>
      <c r="C250" s="39" t="s">
        <v>26</v>
      </c>
      <c r="D250" s="20" t="s">
        <v>179</v>
      </c>
      <c r="E250" s="20" t="s">
        <v>237</v>
      </c>
      <c r="F250" s="20" t="s">
        <v>238</v>
      </c>
      <c r="G250" s="38">
        <v>4012.1</v>
      </c>
      <c r="H250" s="36" t="s">
        <v>109</v>
      </c>
      <c r="I250" s="37" t="s">
        <v>166</v>
      </c>
      <c r="J250" s="37"/>
    </row>
    <row r="251" ht="13.5" customHeight="1">
      <c r="A251" s="33" t="s">
        <v>315</v>
      </c>
      <c r="B251" s="25" t="s">
        <v>145</v>
      </c>
      <c r="C251" s="39" t="s">
        <v>26</v>
      </c>
      <c r="D251" s="25" t="s">
        <v>179</v>
      </c>
      <c r="E251" s="25" t="s">
        <v>237</v>
      </c>
      <c r="F251" s="25" t="s">
        <v>238</v>
      </c>
      <c r="G251" s="35">
        <v>4747.13</v>
      </c>
      <c r="H251" s="36" t="s">
        <v>101</v>
      </c>
      <c r="I251" s="37" t="s">
        <v>166</v>
      </c>
      <c r="J251" s="37"/>
    </row>
    <row r="252" ht="13.5" customHeight="1">
      <c r="A252" s="33" t="s">
        <v>315</v>
      </c>
      <c r="B252" s="20" t="s">
        <v>163</v>
      </c>
      <c r="C252" s="39" t="s">
        <v>26</v>
      </c>
      <c r="D252" s="20" t="s">
        <v>179</v>
      </c>
      <c r="E252" s="20" t="s">
        <v>237</v>
      </c>
      <c r="F252" s="20" t="s">
        <v>238</v>
      </c>
      <c r="G252" s="38">
        <v>9010.26</v>
      </c>
      <c r="H252" s="36" t="s">
        <v>109</v>
      </c>
      <c r="I252" s="37" t="s">
        <v>166</v>
      </c>
      <c r="J252" s="37"/>
    </row>
    <row r="253" ht="27.0" customHeight="1">
      <c r="A253" s="33" t="s">
        <v>315</v>
      </c>
      <c r="B253" s="25" t="s">
        <v>217</v>
      </c>
      <c r="C253" s="39" t="s">
        <v>26</v>
      </c>
      <c r="D253" s="25" t="s">
        <v>179</v>
      </c>
      <c r="E253" s="25" t="s">
        <v>241</v>
      </c>
      <c r="F253" s="25" t="s">
        <v>201</v>
      </c>
      <c r="G253" s="35">
        <v>1712.06</v>
      </c>
      <c r="H253" s="36" t="s">
        <v>109</v>
      </c>
      <c r="I253" s="37" t="s">
        <v>166</v>
      </c>
      <c r="J253" s="37"/>
    </row>
    <row r="254" ht="13.5" customHeight="1">
      <c r="A254" s="33" t="s">
        <v>315</v>
      </c>
      <c r="B254" s="20" t="s">
        <v>218</v>
      </c>
      <c r="C254" s="39" t="s">
        <v>26</v>
      </c>
      <c r="D254" s="20" t="s">
        <v>179</v>
      </c>
      <c r="E254" s="20" t="s">
        <v>241</v>
      </c>
      <c r="F254" s="20" t="s">
        <v>201</v>
      </c>
      <c r="G254" s="38">
        <v>1972.47</v>
      </c>
      <c r="H254" s="36" t="s">
        <v>101</v>
      </c>
      <c r="I254" s="37" t="s">
        <v>166</v>
      </c>
      <c r="J254" s="37"/>
    </row>
    <row r="255" ht="13.5" customHeight="1">
      <c r="A255" s="33" t="s">
        <v>315</v>
      </c>
      <c r="B255" s="25" t="s">
        <v>131</v>
      </c>
      <c r="C255" s="39" t="s">
        <v>26</v>
      </c>
      <c r="D255" s="25" t="s">
        <v>179</v>
      </c>
      <c r="E255" s="25" t="s">
        <v>241</v>
      </c>
      <c r="F255" s="25" t="s">
        <v>201</v>
      </c>
      <c r="G255" s="35">
        <v>3590.95</v>
      </c>
      <c r="H255" s="36" t="s">
        <v>109</v>
      </c>
      <c r="I255" s="37" t="s">
        <v>166</v>
      </c>
      <c r="J255" s="37"/>
    </row>
    <row r="256" ht="13.5" customHeight="1">
      <c r="A256" s="33" t="s">
        <v>315</v>
      </c>
      <c r="B256" s="20" t="s">
        <v>185</v>
      </c>
      <c r="C256" s="39" t="s">
        <v>26</v>
      </c>
      <c r="D256" s="20" t="s">
        <v>179</v>
      </c>
      <c r="E256" s="20" t="s">
        <v>269</v>
      </c>
      <c r="F256" s="20" t="s">
        <v>270</v>
      </c>
      <c r="G256" s="38">
        <v>878.13</v>
      </c>
      <c r="H256" s="36" t="s">
        <v>109</v>
      </c>
      <c r="I256" s="37" t="s">
        <v>166</v>
      </c>
      <c r="J256" s="37"/>
    </row>
    <row r="257" ht="15.0" customHeight="1">
      <c r="A257" s="40" t="s">
        <v>355</v>
      </c>
      <c r="B257" s="3"/>
      <c r="C257" s="3"/>
      <c r="D257" s="3"/>
      <c r="E257" s="3"/>
      <c r="F257" s="4"/>
      <c r="G257" s="41">
        <f>SUM(G247:G256)</f>
        <v>29954.04</v>
      </c>
      <c r="H257" s="4"/>
      <c r="I257" s="42" t="str">
        <f>IF(30000-G257&gt;=0,"  Capacidade residual: R$ "&amp;SUBSTITUTE(SUBSTITUTE(SUBSTITUTE(TEXT(30000-G257,"#,##0.00"),".","|"),",","."),"|",","),"  Período excepcional: R$ "&amp;SUBSTITUTE(SUBSTITUTE(SUBSTITUTE(TEXT(ABS(30000-G257),"#,##0.00"),".","|"),",","."),"|",",")&amp;" acima da ref.")</f>
        <v>  Capacidade residual: R$ 45.96</v>
      </c>
      <c r="J257" s="4"/>
    </row>
    <row r="258" ht="15.75" customHeight="1">
      <c r="A258" s="32" t="s">
        <v>356</v>
      </c>
      <c r="B258" s="3"/>
      <c r="C258" s="3"/>
      <c r="D258" s="3"/>
      <c r="E258" s="3"/>
      <c r="F258" s="3"/>
      <c r="G258" s="3"/>
      <c r="H258" s="3"/>
      <c r="I258" s="3"/>
      <c r="J258" s="4"/>
    </row>
    <row r="259" ht="13.5" customHeight="1">
      <c r="A259" s="33" t="s">
        <v>357</v>
      </c>
      <c r="B259" s="25" t="s">
        <v>198</v>
      </c>
      <c r="C259" s="44" t="s">
        <v>168</v>
      </c>
      <c r="D259" s="25" t="s">
        <v>179</v>
      </c>
      <c r="E259" s="25" t="s">
        <v>353</v>
      </c>
      <c r="F259" s="25" t="s">
        <v>354</v>
      </c>
      <c r="G259" s="35">
        <v>207.24</v>
      </c>
      <c r="H259" s="36" t="s">
        <v>101</v>
      </c>
      <c r="I259" s="37" t="s">
        <v>166</v>
      </c>
      <c r="J259" s="37"/>
    </row>
    <row r="260" ht="13.5" customHeight="1">
      <c r="A260" s="33" t="s">
        <v>357</v>
      </c>
      <c r="B260" s="20" t="s">
        <v>240</v>
      </c>
      <c r="C260" s="44" t="s">
        <v>168</v>
      </c>
      <c r="D260" s="20" t="s">
        <v>179</v>
      </c>
      <c r="E260" s="20" t="s">
        <v>353</v>
      </c>
      <c r="F260" s="20" t="s">
        <v>354</v>
      </c>
      <c r="G260" s="38">
        <v>226.02</v>
      </c>
      <c r="H260" s="36" t="s">
        <v>109</v>
      </c>
      <c r="I260" s="37" t="s">
        <v>166</v>
      </c>
      <c r="J260" s="37"/>
    </row>
    <row r="261" ht="13.5" customHeight="1">
      <c r="A261" s="33" t="s">
        <v>357</v>
      </c>
      <c r="B261" s="25" t="s">
        <v>134</v>
      </c>
      <c r="C261" s="39" t="s">
        <v>26</v>
      </c>
      <c r="D261" s="25" t="s">
        <v>179</v>
      </c>
      <c r="E261" s="25" t="s">
        <v>225</v>
      </c>
      <c r="F261" s="25" t="s">
        <v>226</v>
      </c>
      <c r="G261" s="35">
        <v>28673.32</v>
      </c>
      <c r="H261" s="36" t="s">
        <v>101</v>
      </c>
      <c r="I261" s="37" t="s">
        <v>166</v>
      </c>
      <c r="J261" s="37"/>
    </row>
    <row r="262" ht="13.5" customHeight="1">
      <c r="A262" s="33" t="s">
        <v>357</v>
      </c>
      <c r="B262" s="20" t="s">
        <v>191</v>
      </c>
      <c r="C262" s="39" t="s">
        <v>26</v>
      </c>
      <c r="D262" s="20" t="s">
        <v>179</v>
      </c>
      <c r="E262" s="20" t="s">
        <v>271</v>
      </c>
      <c r="F262" s="20" t="s">
        <v>272</v>
      </c>
      <c r="G262" s="38">
        <v>862.74</v>
      </c>
      <c r="H262" s="36" t="s">
        <v>101</v>
      </c>
      <c r="I262" s="37" t="s">
        <v>166</v>
      </c>
      <c r="J262" s="37"/>
    </row>
    <row r="263" ht="15.0" customHeight="1">
      <c r="A263" s="40" t="s">
        <v>358</v>
      </c>
      <c r="B263" s="3"/>
      <c r="C263" s="3"/>
      <c r="D263" s="3"/>
      <c r="E263" s="3"/>
      <c r="F263" s="4"/>
      <c r="G263" s="41">
        <f>SUM(G259:G262)</f>
        <v>29969.32</v>
      </c>
      <c r="H263" s="4"/>
      <c r="I263" s="42" t="str">
        <f>IF(30000-G263&gt;=0,"  Capacidade residual: R$ "&amp;SUBSTITUTE(SUBSTITUTE(SUBSTITUTE(TEXT(30000-G263,"#,##0.00"),".","|"),",","."),"|",","),"  Período excepcional: R$ "&amp;SUBSTITUTE(SUBSTITUTE(SUBSTITUTE(TEXT(ABS(30000-G263),"#,##0.00"),".","|"),",","."),"|",",")&amp;" acima da ref.")</f>
        <v>  Capacidade residual: R$ 30.68</v>
      </c>
      <c r="J263" s="4"/>
    </row>
    <row r="264" ht="15.75" customHeight="1">
      <c r="A264" s="43" t="s">
        <v>359</v>
      </c>
      <c r="B264" s="3"/>
      <c r="C264" s="3"/>
      <c r="D264" s="3"/>
      <c r="E264" s="3"/>
      <c r="F264" s="3"/>
      <c r="G264" s="3"/>
      <c r="H264" s="3"/>
      <c r="I264" s="3"/>
      <c r="J264" s="4"/>
    </row>
    <row r="265" ht="13.5" customHeight="1">
      <c r="A265" s="33" t="s">
        <v>360</v>
      </c>
      <c r="B265" s="25" t="s">
        <v>255</v>
      </c>
      <c r="C265" s="44" t="s">
        <v>168</v>
      </c>
      <c r="D265" s="25" t="s">
        <v>179</v>
      </c>
      <c r="E265" s="25" t="s">
        <v>361</v>
      </c>
      <c r="F265" s="25" t="s">
        <v>133</v>
      </c>
      <c r="G265" s="35">
        <v>210.43</v>
      </c>
      <c r="H265" s="36" t="s">
        <v>101</v>
      </c>
      <c r="I265" s="37" t="s">
        <v>166</v>
      </c>
      <c r="J265" s="37"/>
    </row>
    <row r="266" ht="13.5" customHeight="1">
      <c r="A266" s="33" t="s">
        <v>360</v>
      </c>
      <c r="B266" s="20" t="s">
        <v>194</v>
      </c>
      <c r="C266" s="39" t="s">
        <v>26</v>
      </c>
      <c r="D266" s="20" t="s">
        <v>179</v>
      </c>
      <c r="E266" s="20" t="s">
        <v>237</v>
      </c>
      <c r="F266" s="20" t="s">
        <v>238</v>
      </c>
      <c r="G266" s="38">
        <v>11691.09</v>
      </c>
      <c r="H266" s="36" t="s">
        <v>101</v>
      </c>
      <c r="I266" s="37" t="s">
        <v>166</v>
      </c>
      <c r="J266" s="37"/>
    </row>
    <row r="267" ht="13.5" customHeight="1">
      <c r="A267" s="33" t="s">
        <v>360</v>
      </c>
      <c r="B267" s="25" t="s">
        <v>138</v>
      </c>
      <c r="C267" s="39" t="s">
        <v>26</v>
      </c>
      <c r="D267" s="25" t="s">
        <v>179</v>
      </c>
      <c r="E267" s="25" t="s">
        <v>237</v>
      </c>
      <c r="F267" s="25" t="s">
        <v>238</v>
      </c>
      <c r="G267" s="35">
        <v>11906.58</v>
      </c>
      <c r="H267" s="36" t="s">
        <v>109</v>
      </c>
      <c r="I267" s="37" t="s">
        <v>166</v>
      </c>
      <c r="J267" s="37"/>
    </row>
    <row r="268" ht="13.5" customHeight="1">
      <c r="A268" s="33" t="s">
        <v>360</v>
      </c>
      <c r="B268" s="20" t="s">
        <v>204</v>
      </c>
      <c r="C268" s="39" t="s">
        <v>26</v>
      </c>
      <c r="D268" s="20" t="s">
        <v>179</v>
      </c>
      <c r="E268" s="20" t="s">
        <v>241</v>
      </c>
      <c r="F268" s="20" t="s">
        <v>201</v>
      </c>
      <c r="G268" s="38">
        <v>1519.45</v>
      </c>
      <c r="H268" s="36" t="s">
        <v>101</v>
      </c>
      <c r="I268" s="37" t="s">
        <v>166</v>
      </c>
      <c r="J268" s="37"/>
    </row>
    <row r="269" ht="27.0" customHeight="1">
      <c r="A269" s="33" t="s">
        <v>360</v>
      </c>
      <c r="B269" s="25" t="s">
        <v>183</v>
      </c>
      <c r="C269" s="39" t="s">
        <v>26</v>
      </c>
      <c r="D269" s="25" t="s">
        <v>179</v>
      </c>
      <c r="E269" s="25" t="s">
        <v>241</v>
      </c>
      <c r="F269" s="25" t="s">
        <v>201</v>
      </c>
      <c r="G269" s="35">
        <v>3724.63</v>
      </c>
      <c r="H269" s="36" t="s">
        <v>109</v>
      </c>
      <c r="I269" s="37" t="s">
        <v>166</v>
      </c>
      <c r="J269" s="37"/>
    </row>
    <row r="270" ht="13.5" customHeight="1">
      <c r="A270" s="33" t="s">
        <v>360</v>
      </c>
      <c r="B270" s="20" t="s">
        <v>185</v>
      </c>
      <c r="C270" s="39" t="s">
        <v>26</v>
      </c>
      <c r="D270" s="20" t="s">
        <v>179</v>
      </c>
      <c r="E270" s="20" t="s">
        <v>271</v>
      </c>
      <c r="F270" s="20" t="s">
        <v>272</v>
      </c>
      <c r="G270" s="38">
        <v>878.13</v>
      </c>
      <c r="H270" s="36" t="s">
        <v>109</v>
      </c>
      <c r="I270" s="37" t="s">
        <v>166</v>
      </c>
      <c r="J270" s="37"/>
    </row>
    <row r="271" ht="15.0" customHeight="1">
      <c r="A271" s="40" t="s">
        <v>362</v>
      </c>
      <c r="B271" s="3"/>
      <c r="C271" s="3"/>
      <c r="D271" s="3"/>
      <c r="E271" s="3"/>
      <c r="F271" s="4"/>
      <c r="G271" s="41">
        <f>SUM(G265:G270)</f>
        <v>29930.31</v>
      </c>
      <c r="H271" s="4"/>
      <c r="I271" s="42" t="str">
        <f>IF(30000-G271&gt;=0,"  Capacidade residual: R$ "&amp;SUBSTITUTE(SUBSTITUTE(SUBSTITUTE(TEXT(30000-G271,"#,##0.00"),".","|"),",","."),"|",","),"  Período excepcional: R$ "&amp;SUBSTITUTE(SUBSTITUTE(SUBSTITUTE(TEXT(ABS(30000-G271),"#,##0.00"),".","|"),",","."),"|",",")&amp;" acima da ref.")</f>
        <v>  Capacidade residual: R$ 69.69</v>
      </c>
      <c r="J271" s="4"/>
    </row>
    <row r="272" ht="15.75" customHeight="1">
      <c r="A272" s="32" t="s">
        <v>363</v>
      </c>
      <c r="B272" s="3"/>
      <c r="C272" s="3"/>
      <c r="D272" s="3"/>
      <c r="E272" s="3"/>
      <c r="F272" s="3"/>
      <c r="G272" s="3"/>
      <c r="H272" s="3"/>
      <c r="I272" s="3"/>
      <c r="J272" s="4"/>
    </row>
    <row r="273" ht="13.5" customHeight="1">
      <c r="A273" s="33" t="s">
        <v>364</v>
      </c>
      <c r="B273" s="25" t="s">
        <v>167</v>
      </c>
      <c r="C273" s="44" t="s">
        <v>168</v>
      </c>
      <c r="D273" s="25" t="s">
        <v>179</v>
      </c>
      <c r="E273" s="25" t="s">
        <v>353</v>
      </c>
      <c r="F273" s="25" t="s">
        <v>354</v>
      </c>
      <c r="G273" s="35">
        <v>448.24</v>
      </c>
      <c r="H273" s="36" t="s">
        <v>101</v>
      </c>
      <c r="I273" s="37" t="s">
        <v>166</v>
      </c>
      <c r="J273" s="37"/>
    </row>
    <row r="274" ht="13.5" customHeight="1">
      <c r="A274" s="33" t="s">
        <v>364</v>
      </c>
      <c r="B274" s="20" t="s">
        <v>175</v>
      </c>
      <c r="C274" s="39" t="s">
        <v>26</v>
      </c>
      <c r="D274" s="20" t="s">
        <v>179</v>
      </c>
      <c r="E274" s="20" t="s">
        <v>237</v>
      </c>
      <c r="F274" s="20" t="s">
        <v>238</v>
      </c>
      <c r="G274" s="38">
        <v>15364.76</v>
      </c>
      <c r="H274" s="36" t="s">
        <v>109</v>
      </c>
      <c r="I274" s="37" t="s">
        <v>166</v>
      </c>
      <c r="J274" s="37"/>
    </row>
    <row r="275" ht="13.5" customHeight="1">
      <c r="A275" s="33" t="s">
        <v>364</v>
      </c>
      <c r="B275" s="25" t="s">
        <v>159</v>
      </c>
      <c r="C275" s="39" t="s">
        <v>26</v>
      </c>
      <c r="D275" s="25" t="s">
        <v>179</v>
      </c>
      <c r="E275" s="25" t="s">
        <v>241</v>
      </c>
      <c r="F275" s="25" t="s">
        <v>201</v>
      </c>
      <c r="G275" s="35">
        <v>95.88</v>
      </c>
      <c r="H275" s="36" t="s">
        <v>109</v>
      </c>
      <c r="I275" s="37" t="s">
        <v>166</v>
      </c>
      <c r="J275" s="37"/>
    </row>
    <row r="276" ht="13.5" customHeight="1">
      <c r="A276" s="33" t="s">
        <v>364</v>
      </c>
      <c r="B276" s="20" t="s">
        <v>258</v>
      </c>
      <c r="C276" s="39" t="s">
        <v>26</v>
      </c>
      <c r="D276" s="20" t="s">
        <v>179</v>
      </c>
      <c r="E276" s="20" t="s">
        <v>241</v>
      </c>
      <c r="F276" s="20" t="s">
        <v>201</v>
      </c>
      <c r="G276" s="38">
        <v>1935.13</v>
      </c>
      <c r="H276" s="36" t="s">
        <v>101</v>
      </c>
      <c r="I276" s="37" t="s">
        <v>166</v>
      </c>
      <c r="J276" s="37"/>
    </row>
    <row r="277" ht="13.5" customHeight="1">
      <c r="A277" s="33" t="s">
        <v>364</v>
      </c>
      <c r="B277" s="25" t="s">
        <v>236</v>
      </c>
      <c r="C277" s="39" t="s">
        <v>26</v>
      </c>
      <c r="D277" s="25" t="s">
        <v>179</v>
      </c>
      <c r="E277" s="25" t="s">
        <v>241</v>
      </c>
      <c r="F277" s="25" t="s">
        <v>201</v>
      </c>
      <c r="G277" s="35">
        <v>4012.1</v>
      </c>
      <c r="H277" s="36" t="s">
        <v>109</v>
      </c>
      <c r="I277" s="37" t="s">
        <v>166</v>
      </c>
      <c r="J277" s="37"/>
    </row>
    <row r="278" ht="13.5" customHeight="1">
      <c r="A278" s="33" t="s">
        <v>364</v>
      </c>
      <c r="B278" s="20" t="s">
        <v>145</v>
      </c>
      <c r="C278" s="39" t="s">
        <v>26</v>
      </c>
      <c r="D278" s="20" t="s">
        <v>179</v>
      </c>
      <c r="E278" s="20" t="s">
        <v>241</v>
      </c>
      <c r="F278" s="20" t="s">
        <v>201</v>
      </c>
      <c r="G278" s="38">
        <v>4747.13</v>
      </c>
      <c r="H278" s="36" t="s">
        <v>101</v>
      </c>
      <c r="I278" s="37" t="s">
        <v>166</v>
      </c>
      <c r="J278" s="37"/>
    </row>
    <row r="279" ht="27.0" customHeight="1">
      <c r="A279" s="33" t="s">
        <v>364</v>
      </c>
      <c r="B279" s="25" t="s">
        <v>192</v>
      </c>
      <c r="C279" s="39" t="s">
        <v>26</v>
      </c>
      <c r="D279" s="25" t="s">
        <v>179</v>
      </c>
      <c r="E279" s="25" t="s">
        <v>242</v>
      </c>
      <c r="F279" s="25" t="s">
        <v>243</v>
      </c>
      <c r="G279" s="35">
        <v>1675.17</v>
      </c>
      <c r="H279" s="36" t="s">
        <v>101</v>
      </c>
      <c r="I279" s="37" t="s">
        <v>166</v>
      </c>
      <c r="J279" s="37"/>
    </row>
    <row r="280" ht="27.0" customHeight="1">
      <c r="A280" s="33" t="s">
        <v>364</v>
      </c>
      <c r="B280" s="20" t="s">
        <v>217</v>
      </c>
      <c r="C280" s="39" t="s">
        <v>26</v>
      </c>
      <c r="D280" s="20" t="s">
        <v>179</v>
      </c>
      <c r="E280" s="20" t="s">
        <v>242</v>
      </c>
      <c r="F280" s="20" t="s">
        <v>243</v>
      </c>
      <c r="G280" s="38">
        <v>1712.06</v>
      </c>
      <c r="H280" s="36" t="s">
        <v>109</v>
      </c>
      <c r="I280" s="37" t="s">
        <v>166</v>
      </c>
      <c r="J280" s="37"/>
    </row>
    <row r="281" ht="15.0" customHeight="1">
      <c r="A281" s="40" t="s">
        <v>365</v>
      </c>
      <c r="B281" s="3"/>
      <c r="C281" s="3"/>
      <c r="D281" s="3"/>
      <c r="E281" s="3"/>
      <c r="F281" s="4"/>
      <c r="G281" s="41">
        <f>SUM(G273:G280)</f>
        <v>29990.47</v>
      </c>
      <c r="H281" s="4"/>
      <c r="I281" s="42" t="str">
        <f>IF(30000-G281&gt;=0,"  Capacidade residual: R$ "&amp;SUBSTITUTE(SUBSTITUTE(SUBSTITUTE(TEXT(30000-G281,"#,##0.00"),".","|"),",","."),"|",","),"  Período excepcional: R$ "&amp;SUBSTITUTE(SUBSTITUTE(SUBSTITUTE(TEXT(ABS(30000-G281),"#,##0.00"),".","|"),",","."),"|",",")&amp;" acima da ref.")</f>
        <v>  Capacidade residual: R$ 9.53</v>
      </c>
      <c r="J281" s="4"/>
    </row>
    <row r="282" ht="15.75" customHeight="1">
      <c r="A282" s="43" t="s">
        <v>366</v>
      </c>
      <c r="B282" s="3"/>
      <c r="C282" s="3"/>
      <c r="D282" s="3"/>
      <c r="E282" s="3"/>
      <c r="F282" s="3"/>
      <c r="G282" s="3"/>
      <c r="H282" s="3"/>
      <c r="I282" s="3"/>
      <c r="J282" s="4"/>
    </row>
    <row r="283" ht="13.5" customHeight="1">
      <c r="A283" s="33" t="s">
        <v>143</v>
      </c>
      <c r="B283" s="25" t="s">
        <v>240</v>
      </c>
      <c r="C283" s="44" t="s">
        <v>168</v>
      </c>
      <c r="D283" s="25" t="s">
        <v>179</v>
      </c>
      <c r="E283" s="25" t="s">
        <v>361</v>
      </c>
      <c r="F283" s="25" t="s">
        <v>133</v>
      </c>
      <c r="G283" s="35">
        <v>226.02</v>
      </c>
      <c r="H283" s="36" t="s">
        <v>109</v>
      </c>
      <c r="I283" s="37" t="s">
        <v>166</v>
      </c>
      <c r="J283" s="37"/>
    </row>
    <row r="284" ht="13.5" customHeight="1">
      <c r="A284" s="33" t="s">
        <v>143</v>
      </c>
      <c r="B284" s="20" t="s">
        <v>141</v>
      </c>
      <c r="C284" s="39" t="s">
        <v>26</v>
      </c>
      <c r="D284" s="20" t="s">
        <v>179</v>
      </c>
      <c r="E284" s="20" t="s">
        <v>188</v>
      </c>
      <c r="F284" s="20" t="s">
        <v>128</v>
      </c>
      <c r="G284" s="38">
        <v>39215.03</v>
      </c>
      <c r="H284" s="36" t="s">
        <v>101</v>
      </c>
      <c r="I284" s="37" t="s">
        <v>166</v>
      </c>
      <c r="J284" s="37"/>
    </row>
    <row r="285" ht="13.5" customHeight="1">
      <c r="A285" s="33" t="s">
        <v>143</v>
      </c>
      <c r="B285" s="25" t="s">
        <v>24</v>
      </c>
      <c r="C285" s="39" t="s">
        <v>26</v>
      </c>
      <c r="D285" s="25" t="s">
        <v>179</v>
      </c>
      <c r="E285" s="25" t="s">
        <v>237</v>
      </c>
      <c r="F285" s="25" t="s">
        <v>238</v>
      </c>
      <c r="G285" s="35">
        <v>27195.69</v>
      </c>
      <c r="H285" s="36" t="s">
        <v>109</v>
      </c>
      <c r="I285" s="37" t="s">
        <v>166</v>
      </c>
      <c r="J285" s="37"/>
    </row>
    <row r="286" ht="13.5" customHeight="1">
      <c r="A286" s="33" t="s">
        <v>143</v>
      </c>
      <c r="B286" s="20" t="s">
        <v>218</v>
      </c>
      <c r="C286" s="39" t="s">
        <v>26</v>
      </c>
      <c r="D286" s="20" t="s">
        <v>179</v>
      </c>
      <c r="E286" s="20" t="s">
        <v>242</v>
      </c>
      <c r="F286" s="20" t="s">
        <v>243</v>
      </c>
      <c r="G286" s="38">
        <v>1972.47</v>
      </c>
      <c r="H286" s="36" t="s">
        <v>101</v>
      </c>
      <c r="I286" s="37" t="s">
        <v>166</v>
      </c>
      <c r="J286" s="37"/>
    </row>
    <row r="287" ht="13.5" customHeight="1">
      <c r="A287" s="33" t="s">
        <v>143</v>
      </c>
      <c r="B287" s="25" t="s">
        <v>178</v>
      </c>
      <c r="C287" s="39" t="s">
        <v>26</v>
      </c>
      <c r="D287" s="25" t="s">
        <v>179</v>
      </c>
      <c r="E287" s="25" t="s">
        <v>277</v>
      </c>
      <c r="F287" s="25" t="s">
        <v>278</v>
      </c>
      <c r="G287" s="35">
        <v>602.25</v>
      </c>
      <c r="H287" s="36" t="s">
        <v>109</v>
      </c>
      <c r="I287" s="37" t="s">
        <v>166</v>
      </c>
      <c r="J287" s="37"/>
    </row>
    <row r="288" ht="15.0" customHeight="1">
      <c r="A288" s="40" t="s">
        <v>367</v>
      </c>
      <c r="B288" s="3"/>
      <c r="C288" s="3"/>
      <c r="D288" s="3"/>
      <c r="E288" s="3"/>
      <c r="F288" s="4"/>
      <c r="G288" s="41">
        <f>SUM(G283:G287)</f>
        <v>69211.46</v>
      </c>
      <c r="H288" s="4"/>
      <c r="I288" s="42" t="str">
        <f>IF(30000-G288&gt;=0,"  Capacidade residual: R$ "&amp;SUBSTITUTE(SUBSTITUTE(SUBSTITUTE(TEXT(30000-G288,"#,##0.00"),".","|"),",","."),"|",","),"  Período excepcional: R$ "&amp;SUBSTITUTE(SUBSTITUTE(SUBSTITUTE(TEXT(ABS(30000-G288),"#,##0.00"),".","|"),",","."),"|",",")&amp;" acima da ref.")</f>
        <v>  Período excepcional: R$ 39,211.46 acima da ref.</v>
      </c>
      <c r="J288" s="4"/>
    </row>
    <row r="289" ht="15.75" customHeight="1">
      <c r="A289" s="32" t="s">
        <v>368</v>
      </c>
      <c r="B289" s="3"/>
      <c r="C289" s="3"/>
      <c r="D289" s="3"/>
      <c r="E289" s="3"/>
      <c r="F289" s="3"/>
      <c r="G289" s="3"/>
      <c r="H289" s="3"/>
      <c r="I289" s="3"/>
      <c r="J289" s="4"/>
    </row>
    <row r="290" ht="13.5" customHeight="1">
      <c r="A290" s="33" t="s">
        <v>369</v>
      </c>
      <c r="B290" s="25" t="s">
        <v>167</v>
      </c>
      <c r="C290" s="44" t="s">
        <v>168</v>
      </c>
      <c r="D290" s="25" t="s">
        <v>179</v>
      </c>
      <c r="E290" s="25" t="s">
        <v>361</v>
      </c>
      <c r="F290" s="25" t="s">
        <v>133</v>
      </c>
      <c r="G290" s="35">
        <v>448.24</v>
      </c>
      <c r="H290" s="36" t="s">
        <v>101</v>
      </c>
      <c r="I290" s="37" t="s">
        <v>166</v>
      </c>
      <c r="J290" s="37"/>
    </row>
    <row r="291" ht="13.5" customHeight="1">
      <c r="A291" s="33" t="s">
        <v>369</v>
      </c>
      <c r="B291" s="20" t="s">
        <v>141</v>
      </c>
      <c r="C291" s="39" t="s">
        <v>26</v>
      </c>
      <c r="D291" s="20" t="s">
        <v>179</v>
      </c>
      <c r="E291" s="20" t="s">
        <v>221</v>
      </c>
      <c r="F291" s="20" t="s">
        <v>130</v>
      </c>
      <c r="G291" s="38">
        <v>39215.03</v>
      </c>
      <c r="H291" s="36" t="s">
        <v>101</v>
      </c>
      <c r="I291" s="37" t="s">
        <v>166</v>
      </c>
      <c r="J291" s="37"/>
    </row>
    <row r="292" ht="13.5" customHeight="1">
      <c r="A292" s="33" t="s">
        <v>369</v>
      </c>
      <c r="B292" s="25" t="s">
        <v>134</v>
      </c>
      <c r="C292" s="39" t="s">
        <v>26</v>
      </c>
      <c r="D292" s="25" t="s">
        <v>179</v>
      </c>
      <c r="E292" s="25" t="s">
        <v>237</v>
      </c>
      <c r="F292" s="25" t="s">
        <v>238</v>
      </c>
      <c r="G292" s="35">
        <v>28673.32</v>
      </c>
      <c r="H292" s="36" t="s">
        <v>101</v>
      </c>
      <c r="I292" s="37" t="s">
        <v>166</v>
      </c>
      <c r="J292" s="37"/>
    </row>
    <row r="293" ht="13.5" customHeight="1">
      <c r="A293" s="33" t="s">
        <v>369</v>
      </c>
      <c r="B293" s="20" t="s">
        <v>191</v>
      </c>
      <c r="C293" s="39" t="s">
        <v>26</v>
      </c>
      <c r="D293" s="20" t="s">
        <v>179</v>
      </c>
      <c r="E293" s="20" t="s">
        <v>277</v>
      </c>
      <c r="F293" s="20" t="s">
        <v>278</v>
      </c>
      <c r="G293" s="38">
        <v>862.74</v>
      </c>
      <c r="H293" s="36" t="s">
        <v>101</v>
      </c>
      <c r="I293" s="37" t="s">
        <v>166</v>
      </c>
      <c r="J293" s="37"/>
    </row>
    <row r="294" ht="15.0" customHeight="1">
      <c r="A294" s="40" t="s">
        <v>370</v>
      </c>
      <c r="B294" s="3"/>
      <c r="C294" s="3"/>
      <c r="D294" s="3"/>
      <c r="E294" s="3"/>
      <c r="F294" s="4"/>
      <c r="G294" s="41">
        <f>SUM(G290:G293)</f>
        <v>69199.33</v>
      </c>
      <c r="H294" s="4"/>
      <c r="I294" s="42" t="str">
        <f>IF(30000-G294&gt;=0,"  Capacidade residual: R$ "&amp;SUBSTITUTE(SUBSTITUTE(SUBSTITUTE(TEXT(30000-G294,"#,##0.00"),".","|"),",","."),"|",","),"  Período excepcional: R$ "&amp;SUBSTITUTE(SUBSTITUTE(SUBSTITUTE(TEXT(ABS(30000-G294),"#,##0.00"),".","|"),",","."),"|",",")&amp;" acima da ref.")</f>
        <v>  Período excepcional: R$ 39,199.33 acima da ref.</v>
      </c>
      <c r="J294" s="4"/>
    </row>
    <row r="295" ht="15.75" customHeight="1">
      <c r="A295" s="43" t="s">
        <v>371</v>
      </c>
      <c r="B295" s="3"/>
      <c r="C295" s="3"/>
      <c r="D295" s="3"/>
      <c r="E295" s="3"/>
      <c r="F295" s="3"/>
      <c r="G295" s="3"/>
      <c r="H295" s="3"/>
      <c r="I295" s="3"/>
      <c r="J295" s="4"/>
    </row>
    <row r="296" ht="13.5" customHeight="1">
      <c r="A296" s="33" t="s">
        <v>257</v>
      </c>
      <c r="B296" s="25" t="s">
        <v>198</v>
      </c>
      <c r="C296" s="44" t="s">
        <v>168</v>
      </c>
      <c r="D296" s="25" t="s">
        <v>179</v>
      </c>
      <c r="E296" s="25" t="s">
        <v>361</v>
      </c>
      <c r="F296" s="25" t="s">
        <v>133</v>
      </c>
      <c r="G296" s="35">
        <v>207.24</v>
      </c>
      <c r="H296" s="36" t="s">
        <v>101</v>
      </c>
      <c r="I296" s="37" t="s">
        <v>166</v>
      </c>
      <c r="J296" s="37"/>
    </row>
    <row r="297" ht="13.5" customHeight="1">
      <c r="A297" s="33" t="s">
        <v>257</v>
      </c>
      <c r="B297" s="20" t="s">
        <v>255</v>
      </c>
      <c r="C297" s="44" t="s">
        <v>168</v>
      </c>
      <c r="D297" s="20" t="s">
        <v>179</v>
      </c>
      <c r="E297" s="20" t="s">
        <v>372</v>
      </c>
      <c r="F297" s="20" t="s">
        <v>373</v>
      </c>
      <c r="G297" s="38">
        <v>210.43</v>
      </c>
      <c r="H297" s="36" t="s">
        <v>101</v>
      </c>
      <c r="I297" s="37" t="s">
        <v>166</v>
      </c>
      <c r="J297" s="37"/>
    </row>
    <row r="298" ht="13.5" customHeight="1">
      <c r="A298" s="33" t="s">
        <v>257</v>
      </c>
      <c r="B298" s="25" t="s">
        <v>141</v>
      </c>
      <c r="C298" s="39" t="s">
        <v>26</v>
      </c>
      <c r="D298" s="25" t="s">
        <v>179</v>
      </c>
      <c r="E298" s="25" t="s">
        <v>222</v>
      </c>
      <c r="F298" s="25" t="s">
        <v>223</v>
      </c>
      <c r="G298" s="35">
        <v>39215.03</v>
      </c>
      <c r="H298" s="36" t="s">
        <v>101</v>
      </c>
      <c r="I298" s="37" t="s">
        <v>166</v>
      </c>
      <c r="J298" s="37"/>
    </row>
    <row r="299" ht="13.5" customHeight="1">
      <c r="A299" s="33" t="s">
        <v>257</v>
      </c>
      <c r="B299" s="20" t="s">
        <v>163</v>
      </c>
      <c r="C299" s="39" t="s">
        <v>26</v>
      </c>
      <c r="D299" s="20" t="s">
        <v>179</v>
      </c>
      <c r="E299" s="20" t="s">
        <v>241</v>
      </c>
      <c r="F299" s="20" t="s">
        <v>201</v>
      </c>
      <c r="G299" s="38">
        <v>9010.26</v>
      </c>
      <c r="H299" s="36" t="s">
        <v>109</v>
      </c>
      <c r="I299" s="37" t="s">
        <v>166</v>
      </c>
      <c r="J299" s="37"/>
    </row>
    <row r="300" ht="13.5" customHeight="1">
      <c r="A300" s="33" t="s">
        <v>257</v>
      </c>
      <c r="B300" s="25" t="s">
        <v>194</v>
      </c>
      <c r="C300" s="39" t="s">
        <v>26</v>
      </c>
      <c r="D300" s="25" t="s">
        <v>179</v>
      </c>
      <c r="E300" s="25" t="s">
        <v>241</v>
      </c>
      <c r="F300" s="25" t="s">
        <v>201</v>
      </c>
      <c r="G300" s="35">
        <v>11691.09</v>
      </c>
      <c r="H300" s="36" t="s">
        <v>101</v>
      </c>
      <c r="I300" s="37" t="s">
        <v>166</v>
      </c>
      <c r="J300" s="37"/>
    </row>
    <row r="301" ht="13.5" customHeight="1">
      <c r="A301" s="33" t="s">
        <v>257</v>
      </c>
      <c r="B301" s="20" t="s">
        <v>204</v>
      </c>
      <c r="C301" s="39" t="s">
        <v>26</v>
      </c>
      <c r="D301" s="20" t="s">
        <v>179</v>
      </c>
      <c r="E301" s="20" t="s">
        <v>242</v>
      </c>
      <c r="F301" s="20" t="s">
        <v>243</v>
      </c>
      <c r="G301" s="38">
        <v>1519.45</v>
      </c>
      <c r="H301" s="36" t="s">
        <v>101</v>
      </c>
      <c r="I301" s="37" t="s">
        <v>166</v>
      </c>
      <c r="J301" s="37"/>
    </row>
    <row r="302" ht="13.5" customHeight="1">
      <c r="A302" s="33" t="s">
        <v>257</v>
      </c>
      <c r="B302" s="25" t="s">
        <v>131</v>
      </c>
      <c r="C302" s="39" t="s">
        <v>26</v>
      </c>
      <c r="D302" s="25" t="s">
        <v>179</v>
      </c>
      <c r="E302" s="25" t="s">
        <v>242</v>
      </c>
      <c r="F302" s="25" t="s">
        <v>243</v>
      </c>
      <c r="G302" s="35">
        <v>3590.95</v>
      </c>
      <c r="H302" s="36" t="s">
        <v>109</v>
      </c>
      <c r="I302" s="37" t="s">
        <v>166</v>
      </c>
      <c r="J302" s="37"/>
    </row>
    <row r="303" ht="27.0" customHeight="1">
      <c r="A303" s="33" t="s">
        <v>257</v>
      </c>
      <c r="B303" s="20" t="s">
        <v>183</v>
      </c>
      <c r="C303" s="39" t="s">
        <v>26</v>
      </c>
      <c r="D303" s="20" t="s">
        <v>179</v>
      </c>
      <c r="E303" s="20" t="s">
        <v>242</v>
      </c>
      <c r="F303" s="20" t="s">
        <v>243</v>
      </c>
      <c r="G303" s="38">
        <v>3724.63</v>
      </c>
      <c r="H303" s="36" t="s">
        <v>109</v>
      </c>
      <c r="I303" s="37" t="s">
        <v>166</v>
      </c>
      <c r="J303" s="37"/>
    </row>
    <row r="304" ht="15.0" customHeight="1">
      <c r="A304" s="40" t="s">
        <v>374</v>
      </c>
      <c r="B304" s="3"/>
      <c r="C304" s="3"/>
      <c r="D304" s="3"/>
      <c r="E304" s="3"/>
      <c r="F304" s="4"/>
      <c r="G304" s="41">
        <f>SUM(G296:G303)</f>
        <v>69169.08</v>
      </c>
      <c r="H304" s="4"/>
      <c r="I304" s="42" t="str">
        <f>IF(30000-G304&gt;=0,"  Capacidade residual: R$ "&amp;SUBSTITUTE(SUBSTITUTE(SUBSTITUTE(TEXT(30000-G304,"#,##0.00"),".","|"),",","."),"|",","),"  Período excepcional: R$ "&amp;SUBSTITUTE(SUBSTITUTE(SUBSTITUTE(TEXT(ABS(30000-G304),"#,##0.00"),".","|"),",","."),"|",",")&amp;" acima da ref.")</f>
        <v>  Período excepcional: R$ 39,169.08 acima da ref.</v>
      </c>
      <c r="J304" s="4"/>
    </row>
    <row r="305" ht="15.75" customHeight="1">
      <c r="A305" s="32" t="s">
        <v>375</v>
      </c>
      <c r="B305" s="3"/>
      <c r="C305" s="3"/>
      <c r="D305" s="3"/>
      <c r="E305" s="3"/>
      <c r="F305" s="3"/>
      <c r="G305" s="3"/>
      <c r="H305" s="3"/>
      <c r="I305" s="3"/>
      <c r="J305" s="4"/>
    </row>
    <row r="306" ht="13.5" customHeight="1">
      <c r="A306" s="33" t="s">
        <v>376</v>
      </c>
      <c r="B306" s="25" t="s">
        <v>141</v>
      </c>
      <c r="C306" s="39" t="s">
        <v>26</v>
      </c>
      <c r="D306" s="25" t="s">
        <v>179</v>
      </c>
      <c r="E306" s="25" t="s">
        <v>225</v>
      </c>
      <c r="F306" s="25" t="s">
        <v>226</v>
      </c>
      <c r="G306" s="35">
        <v>39215.03</v>
      </c>
      <c r="H306" s="36" t="s">
        <v>101</v>
      </c>
      <c r="I306" s="37" t="s">
        <v>166</v>
      </c>
      <c r="J306" s="37"/>
    </row>
    <row r="307" ht="13.5" customHeight="1">
      <c r="A307" s="33" t="s">
        <v>376</v>
      </c>
      <c r="B307" s="20" t="s">
        <v>138</v>
      </c>
      <c r="C307" s="39" t="s">
        <v>26</v>
      </c>
      <c r="D307" s="20" t="s">
        <v>179</v>
      </c>
      <c r="E307" s="20" t="s">
        <v>241</v>
      </c>
      <c r="F307" s="20" t="s">
        <v>201</v>
      </c>
      <c r="G307" s="38">
        <v>11906.58</v>
      </c>
      <c r="H307" s="36" t="s">
        <v>109</v>
      </c>
      <c r="I307" s="37" t="s">
        <v>166</v>
      </c>
      <c r="J307" s="37"/>
    </row>
    <row r="308" ht="13.5" customHeight="1">
      <c r="A308" s="33" t="s">
        <v>376</v>
      </c>
      <c r="B308" s="25" t="s">
        <v>175</v>
      </c>
      <c r="C308" s="39" t="s">
        <v>26</v>
      </c>
      <c r="D308" s="25" t="s">
        <v>179</v>
      </c>
      <c r="E308" s="25" t="s">
        <v>241</v>
      </c>
      <c r="F308" s="25" t="s">
        <v>201</v>
      </c>
      <c r="G308" s="35">
        <v>15364.76</v>
      </c>
      <c r="H308" s="36" t="s">
        <v>109</v>
      </c>
      <c r="I308" s="37" t="s">
        <v>166</v>
      </c>
      <c r="J308" s="37"/>
    </row>
    <row r="309" ht="13.5" customHeight="1">
      <c r="A309" s="33" t="s">
        <v>376</v>
      </c>
      <c r="B309" s="20" t="s">
        <v>258</v>
      </c>
      <c r="C309" s="39" t="s">
        <v>26</v>
      </c>
      <c r="D309" s="20" t="s">
        <v>179</v>
      </c>
      <c r="E309" s="20" t="s">
        <v>242</v>
      </c>
      <c r="F309" s="20" t="s">
        <v>243</v>
      </c>
      <c r="G309" s="38">
        <v>1935.13</v>
      </c>
      <c r="H309" s="36" t="s">
        <v>101</v>
      </c>
      <c r="I309" s="37" t="s">
        <v>166</v>
      </c>
      <c r="J309" s="37"/>
    </row>
    <row r="310" ht="13.5" customHeight="1">
      <c r="A310" s="33" t="s">
        <v>376</v>
      </c>
      <c r="B310" s="25" t="s">
        <v>178</v>
      </c>
      <c r="C310" s="39" t="s">
        <v>26</v>
      </c>
      <c r="D310" s="25" t="s">
        <v>179</v>
      </c>
      <c r="E310" s="25" t="s">
        <v>279</v>
      </c>
      <c r="F310" s="25" t="s">
        <v>280</v>
      </c>
      <c r="G310" s="35">
        <v>602.25</v>
      </c>
      <c r="H310" s="36" t="s">
        <v>109</v>
      </c>
      <c r="I310" s="37" t="s">
        <v>166</v>
      </c>
      <c r="J310" s="37"/>
    </row>
    <row r="311" ht="15.0" customHeight="1">
      <c r="A311" s="40" t="s">
        <v>377</v>
      </c>
      <c r="B311" s="3"/>
      <c r="C311" s="3"/>
      <c r="D311" s="3"/>
      <c r="E311" s="3"/>
      <c r="F311" s="4"/>
      <c r="G311" s="41">
        <f>SUM(G306:G310)</f>
        <v>69023.75</v>
      </c>
      <c r="H311" s="4"/>
      <c r="I311" s="42" t="str">
        <f>IF(30000-G311&gt;=0,"  Capacidade residual: R$ "&amp;SUBSTITUTE(SUBSTITUTE(SUBSTITUTE(TEXT(30000-G311,"#,##0.00"),".","|"),",","."),"|",","),"  Período excepcional: R$ "&amp;SUBSTITUTE(SUBSTITUTE(SUBSTITUTE(TEXT(ABS(30000-G311),"#,##0.00"),".","|"),",","."),"|",",")&amp;" acima da ref.")</f>
        <v>  Período excepcional: R$ 39,023.75 acima da ref.</v>
      </c>
      <c r="J311" s="4"/>
    </row>
    <row r="312" ht="15.75" customHeight="1">
      <c r="A312" s="43" t="s">
        <v>378</v>
      </c>
      <c r="B312" s="3"/>
      <c r="C312" s="3"/>
      <c r="D312" s="3"/>
      <c r="E312" s="3"/>
      <c r="F312" s="3"/>
      <c r="G312" s="3"/>
      <c r="H312" s="3"/>
      <c r="I312" s="3"/>
      <c r="J312" s="4"/>
    </row>
    <row r="313" ht="13.5" customHeight="1">
      <c r="A313" s="33" t="s">
        <v>226</v>
      </c>
      <c r="B313" s="25" t="s">
        <v>240</v>
      </c>
      <c r="C313" s="44" t="s">
        <v>168</v>
      </c>
      <c r="D313" s="25" t="s">
        <v>179</v>
      </c>
      <c r="E313" s="25" t="s">
        <v>372</v>
      </c>
      <c r="F313" s="25" t="s">
        <v>373</v>
      </c>
      <c r="G313" s="35">
        <v>226.02</v>
      </c>
      <c r="H313" s="36" t="s">
        <v>109</v>
      </c>
      <c r="I313" s="37" t="s">
        <v>166</v>
      </c>
      <c r="J313" s="37"/>
    </row>
    <row r="314" ht="13.5" customHeight="1">
      <c r="A314" s="33" t="s">
        <v>226</v>
      </c>
      <c r="B314" s="20" t="s">
        <v>148</v>
      </c>
      <c r="C314" s="39" t="s">
        <v>26</v>
      </c>
      <c r="D314" s="20" t="s">
        <v>179</v>
      </c>
      <c r="E314" s="20" t="s">
        <v>225</v>
      </c>
      <c r="F314" s="20" t="s">
        <v>226</v>
      </c>
      <c r="G314" s="38">
        <v>3778.11</v>
      </c>
      <c r="H314" s="36" t="s">
        <v>109</v>
      </c>
      <c r="I314" s="37" t="s">
        <v>166</v>
      </c>
      <c r="J314" s="37"/>
    </row>
    <row r="315" ht="13.5" customHeight="1">
      <c r="A315" s="33" t="s">
        <v>226</v>
      </c>
      <c r="B315" s="25" t="s">
        <v>24</v>
      </c>
      <c r="C315" s="39" t="s">
        <v>26</v>
      </c>
      <c r="D315" s="25" t="s">
        <v>179</v>
      </c>
      <c r="E315" s="25" t="s">
        <v>241</v>
      </c>
      <c r="F315" s="25" t="s">
        <v>201</v>
      </c>
      <c r="G315" s="35">
        <v>27195.69</v>
      </c>
      <c r="H315" s="36" t="s">
        <v>109</v>
      </c>
      <c r="I315" s="37" t="s">
        <v>166</v>
      </c>
      <c r="J315" s="37"/>
    </row>
    <row r="316" ht="27.0" customHeight="1">
      <c r="A316" s="33" t="s">
        <v>226</v>
      </c>
      <c r="B316" s="20" t="s">
        <v>192</v>
      </c>
      <c r="C316" s="39" t="s">
        <v>26</v>
      </c>
      <c r="D316" s="20" t="s">
        <v>179</v>
      </c>
      <c r="E316" s="20" t="s">
        <v>268</v>
      </c>
      <c r="F316" s="20" t="s">
        <v>140</v>
      </c>
      <c r="G316" s="38">
        <v>1675.17</v>
      </c>
      <c r="H316" s="36" t="s">
        <v>101</v>
      </c>
      <c r="I316" s="37" t="s">
        <v>166</v>
      </c>
      <c r="J316" s="37"/>
    </row>
    <row r="317" ht="13.5" customHeight="1">
      <c r="A317" s="33" t="s">
        <v>226</v>
      </c>
      <c r="B317" s="25" t="s">
        <v>185</v>
      </c>
      <c r="C317" s="39" t="s">
        <v>26</v>
      </c>
      <c r="D317" s="25" t="s">
        <v>179</v>
      </c>
      <c r="E317" s="25" t="s">
        <v>277</v>
      </c>
      <c r="F317" s="25" t="s">
        <v>278</v>
      </c>
      <c r="G317" s="35">
        <v>878.13</v>
      </c>
      <c r="H317" s="36" t="s">
        <v>109</v>
      </c>
      <c r="I317" s="37" t="s">
        <v>166</v>
      </c>
      <c r="J317" s="37"/>
    </row>
    <row r="318" ht="15.0" customHeight="1">
      <c r="A318" s="40" t="s">
        <v>379</v>
      </c>
      <c r="B318" s="3"/>
      <c r="C318" s="3"/>
      <c r="D318" s="3"/>
      <c r="E318" s="3"/>
      <c r="F318" s="4"/>
      <c r="G318" s="41">
        <f>SUM(G313:G317)</f>
        <v>33753.12</v>
      </c>
      <c r="H318" s="4"/>
      <c r="I318" s="42" t="str">
        <f>IF(30000-G318&gt;=0,"  Capacidade residual: R$ "&amp;SUBSTITUTE(SUBSTITUTE(SUBSTITUTE(TEXT(30000-G318,"#,##0.00"),".","|"),",","."),"|",","),"  Período excepcional: R$ "&amp;SUBSTITUTE(SUBSTITUTE(SUBSTITUTE(TEXT(ABS(30000-G318),"#,##0.00"),".","|"),",","."),"|",",")&amp;" acima da ref.")</f>
        <v>  Período excepcional: R$ 3,753.12 acima da ref.</v>
      </c>
      <c r="J318" s="4"/>
    </row>
    <row r="319" ht="15.75" customHeight="1">
      <c r="A319" s="32" t="s">
        <v>380</v>
      </c>
      <c r="B319" s="3"/>
      <c r="C319" s="3"/>
      <c r="D319" s="3"/>
      <c r="E319" s="3"/>
      <c r="F319" s="3"/>
      <c r="G319" s="3"/>
      <c r="H319" s="3"/>
      <c r="I319" s="3"/>
      <c r="J319" s="4"/>
    </row>
    <row r="320" ht="13.5" customHeight="1">
      <c r="A320" s="33" t="s">
        <v>174</v>
      </c>
      <c r="B320" s="25" t="s">
        <v>167</v>
      </c>
      <c r="C320" s="44" t="s">
        <v>168</v>
      </c>
      <c r="D320" s="25" t="s">
        <v>179</v>
      </c>
      <c r="E320" s="25" t="s">
        <v>372</v>
      </c>
      <c r="F320" s="25" t="s">
        <v>373</v>
      </c>
      <c r="G320" s="35">
        <v>448.24</v>
      </c>
      <c r="H320" s="36" t="s">
        <v>101</v>
      </c>
      <c r="I320" s="37" t="s">
        <v>166</v>
      </c>
      <c r="J320" s="37"/>
    </row>
    <row r="321" ht="13.5" customHeight="1">
      <c r="A321" s="33" t="s">
        <v>174</v>
      </c>
      <c r="B321" s="20" t="s">
        <v>134</v>
      </c>
      <c r="C321" s="39" t="s">
        <v>26</v>
      </c>
      <c r="D321" s="20" t="s">
        <v>179</v>
      </c>
      <c r="E321" s="20" t="s">
        <v>241</v>
      </c>
      <c r="F321" s="20" t="s">
        <v>201</v>
      </c>
      <c r="G321" s="38">
        <v>28673.32</v>
      </c>
      <c r="H321" s="36" t="s">
        <v>101</v>
      </c>
      <c r="I321" s="37" t="s">
        <v>166</v>
      </c>
      <c r="J321" s="37"/>
    </row>
    <row r="322" ht="13.5" customHeight="1">
      <c r="A322" s="33" t="s">
        <v>174</v>
      </c>
      <c r="B322" s="25" t="s">
        <v>191</v>
      </c>
      <c r="C322" s="39" t="s">
        <v>26</v>
      </c>
      <c r="D322" s="25" t="s">
        <v>179</v>
      </c>
      <c r="E322" s="25" t="s">
        <v>279</v>
      </c>
      <c r="F322" s="25" t="s">
        <v>280</v>
      </c>
      <c r="G322" s="35">
        <v>862.74</v>
      </c>
      <c r="H322" s="36" t="s">
        <v>101</v>
      </c>
      <c r="I322" s="37" t="s">
        <v>166</v>
      </c>
      <c r="J322" s="37"/>
    </row>
    <row r="323" ht="15.0" customHeight="1">
      <c r="A323" s="40" t="s">
        <v>381</v>
      </c>
      <c r="B323" s="3"/>
      <c r="C323" s="3"/>
      <c r="D323" s="3"/>
      <c r="E323" s="3"/>
      <c r="F323" s="4"/>
      <c r="G323" s="41">
        <f>SUM(G320:G322)</f>
        <v>29984.3</v>
      </c>
      <c r="H323" s="4"/>
      <c r="I323" s="42" t="str">
        <f>IF(30000-G323&gt;=0,"  Capacidade residual: R$ "&amp;SUBSTITUTE(SUBSTITUTE(SUBSTITUTE(TEXT(30000-G323,"#,##0.00"),".","|"),",","."),"|",","),"  Período excepcional: R$ "&amp;SUBSTITUTE(SUBSTITUTE(SUBSTITUTE(TEXT(ABS(30000-G323),"#,##0.00"),".","|"),",","."),"|",",")&amp;" acima da ref.")</f>
        <v>  Capacidade residual: R$ 15.70</v>
      </c>
      <c r="J323" s="4"/>
    </row>
    <row r="324" ht="15.75" customHeight="1">
      <c r="A324" s="43" t="s">
        <v>382</v>
      </c>
      <c r="B324" s="3"/>
      <c r="C324" s="3"/>
      <c r="D324" s="3"/>
      <c r="E324" s="3"/>
      <c r="F324" s="3"/>
      <c r="G324" s="3"/>
      <c r="H324" s="3"/>
      <c r="I324" s="3"/>
      <c r="J324" s="4"/>
    </row>
    <row r="325" ht="13.5" customHeight="1">
      <c r="A325" s="33" t="s">
        <v>199</v>
      </c>
      <c r="B325" s="25" t="s">
        <v>198</v>
      </c>
      <c r="C325" s="44" t="s">
        <v>168</v>
      </c>
      <c r="D325" s="25" t="s">
        <v>179</v>
      </c>
      <c r="E325" s="25" t="s">
        <v>372</v>
      </c>
      <c r="F325" s="25" t="s">
        <v>373</v>
      </c>
      <c r="G325" s="35">
        <v>207.24</v>
      </c>
      <c r="H325" s="36" t="s">
        <v>101</v>
      </c>
      <c r="I325" s="37" t="s">
        <v>166</v>
      </c>
      <c r="J325" s="37"/>
    </row>
    <row r="326" ht="13.5" customHeight="1">
      <c r="A326" s="33" t="s">
        <v>199</v>
      </c>
      <c r="B326" s="20" t="s">
        <v>159</v>
      </c>
      <c r="C326" s="39" t="s">
        <v>26</v>
      </c>
      <c r="D326" s="20" t="s">
        <v>179</v>
      </c>
      <c r="E326" s="20" t="s">
        <v>242</v>
      </c>
      <c r="F326" s="20" t="s">
        <v>243</v>
      </c>
      <c r="G326" s="38">
        <v>95.88</v>
      </c>
      <c r="H326" s="36" t="s">
        <v>109</v>
      </c>
      <c r="I326" s="37" t="s">
        <v>166</v>
      </c>
      <c r="J326" s="37"/>
    </row>
    <row r="327" ht="13.5" customHeight="1">
      <c r="A327" s="33" t="s">
        <v>199</v>
      </c>
      <c r="B327" s="25" t="s">
        <v>236</v>
      </c>
      <c r="C327" s="39" t="s">
        <v>26</v>
      </c>
      <c r="D327" s="25" t="s">
        <v>179</v>
      </c>
      <c r="E327" s="25" t="s">
        <v>242</v>
      </c>
      <c r="F327" s="25" t="s">
        <v>243</v>
      </c>
      <c r="G327" s="35">
        <v>4012.1</v>
      </c>
      <c r="H327" s="36" t="s">
        <v>109</v>
      </c>
      <c r="I327" s="37" t="s">
        <v>166</v>
      </c>
      <c r="J327" s="37"/>
    </row>
    <row r="328" ht="13.5" customHeight="1">
      <c r="A328" s="33" t="s">
        <v>199</v>
      </c>
      <c r="B328" s="20" t="s">
        <v>145</v>
      </c>
      <c r="C328" s="39" t="s">
        <v>26</v>
      </c>
      <c r="D328" s="20" t="s">
        <v>179</v>
      </c>
      <c r="E328" s="20" t="s">
        <v>242</v>
      </c>
      <c r="F328" s="20" t="s">
        <v>243</v>
      </c>
      <c r="G328" s="38">
        <v>4747.13</v>
      </c>
      <c r="H328" s="36" t="s">
        <v>101</v>
      </c>
      <c r="I328" s="37" t="s">
        <v>166</v>
      </c>
      <c r="J328" s="37"/>
    </row>
    <row r="329" ht="13.5" customHeight="1">
      <c r="A329" s="33" t="s">
        <v>199</v>
      </c>
      <c r="B329" s="25" t="s">
        <v>163</v>
      </c>
      <c r="C329" s="39" t="s">
        <v>26</v>
      </c>
      <c r="D329" s="25" t="s">
        <v>179</v>
      </c>
      <c r="E329" s="25" t="s">
        <v>242</v>
      </c>
      <c r="F329" s="25" t="s">
        <v>243</v>
      </c>
      <c r="G329" s="35">
        <v>9010.26</v>
      </c>
      <c r="H329" s="36" t="s">
        <v>109</v>
      </c>
      <c r="I329" s="37" t="s">
        <v>166</v>
      </c>
      <c r="J329" s="37"/>
    </row>
    <row r="330" ht="13.5" customHeight="1">
      <c r="A330" s="33" t="s">
        <v>199</v>
      </c>
      <c r="B330" s="20" t="s">
        <v>194</v>
      </c>
      <c r="C330" s="39" t="s">
        <v>26</v>
      </c>
      <c r="D330" s="20" t="s">
        <v>179</v>
      </c>
      <c r="E330" s="20" t="s">
        <v>242</v>
      </c>
      <c r="F330" s="20" t="s">
        <v>243</v>
      </c>
      <c r="G330" s="38">
        <v>11691.09</v>
      </c>
      <c r="H330" s="36" t="s">
        <v>101</v>
      </c>
      <c r="I330" s="37" t="s">
        <v>166</v>
      </c>
      <c r="J330" s="37"/>
    </row>
    <row r="331" ht="13.5" customHeight="1">
      <c r="A331" s="33" t="s">
        <v>199</v>
      </c>
      <c r="B331" s="25" t="s">
        <v>159</v>
      </c>
      <c r="C331" s="39" t="s">
        <v>26</v>
      </c>
      <c r="D331" s="25" t="s">
        <v>179</v>
      </c>
      <c r="E331" s="25" t="s">
        <v>268</v>
      </c>
      <c r="F331" s="25" t="s">
        <v>140</v>
      </c>
      <c r="G331" s="35">
        <v>95.88</v>
      </c>
      <c r="H331" s="36" t="s">
        <v>109</v>
      </c>
      <c r="I331" s="37" t="s">
        <v>166</v>
      </c>
      <c r="J331" s="37"/>
    </row>
    <row r="332" ht="13.5" customHeight="1">
      <c r="A332" s="33" t="s">
        <v>199</v>
      </c>
      <c r="B332" s="20" t="s">
        <v>159</v>
      </c>
      <c r="C332" s="39" t="s">
        <v>26</v>
      </c>
      <c r="D332" s="20" t="s">
        <v>179</v>
      </c>
      <c r="E332" s="20" t="s">
        <v>269</v>
      </c>
      <c r="F332" s="20" t="s">
        <v>270</v>
      </c>
      <c r="G332" s="38">
        <v>95.88</v>
      </c>
      <c r="H332" s="36" t="s">
        <v>109</v>
      </c>
      <c r="I332" s="37" t="s">
        <v>166</v>
      </c>
      <c r="J332" s="37"/>
    </row>
    <row r="333" ht="15.0" customHeight="1">
      <c r="A333" s="40" t="s">
        <v>383</v>
      </c>
      <c r="B333" s="3"/>
      <c r="C333" s="3"/>
      <c r="D333" s="3"/>
      <c r="E333" s="3"/>
      <c r="F333" s="4"/>
      <c r="G333" s="41">
        <f>SUM(G325:G332)</f>
        <v>29955.46</v>
      </c>
      <c r="H333" s="4"/>
      <c r="I333" s="42" t="str">
        <f>IF(30000-G333&gt;=0,"  Capacidade residual: R$ "&amp;SUBSTITUTE(SUBSTITUTE(SUBSTITUTE(TEXT(30000-G333,"#,##0.00"),".","|"),",","."),"|",","),"  Período excepcional: R$ "&amp;SUBSTITUTE(SUBSTITUTE(SUBSTITUTE(TEXT(ABS(30000-G333),"#,##0.00"),".","|"),",","."),"|",",")&amp;" acima da ref.")</f>
        <v>  Capacidade residual: R$ 44.54</v>
      </c>
      <c r="J333" s="4"/>
    </row>
    <row r="334" ht="15.75" customHeight="1">
      <c r="A334" s="32" t="s">
        <v>384</v>
      </c>
      <c r="B334" s="3"/>
      <c r="C334" s="3"/>
      <c r="D334" s="3"/>
      <c r="E334" s="3"/>
      <c r="F334" s="3"/>
      <c r="G334" s="3"/>
      <c r="H334" s="3"/>
      <c r="I334" s="3"/>
      <c r="J334" s="4"/>
    </row>
    <row r="335" ht="13.5" customHeight="1">
      <c r="A335" s="33" t="s">
        <v>385</v>
      </c>
      <c r="B335" s="25" t="s">
        <v>138</v>
      </c>
      <c r="C335" s="39" t="s">
        <v>26</v>
      </c>
      <c r="D335" s="25" t="s">
        <v>179</v>
      </c>
      <c r="E335" s="25" t="s">
        <v>242</v>
      </c>
      <c r="F335" s="25" t="s">
        <v>243</v>
      </c>
      <c r="G335" s="35">
        <v>11906.58</v>
      </c>
      <c r="H335" s="36" t="s">
        <v>109</v>
      </c>
      <c r="I335" s="37" t="s">
        <v>166</v>
      </c>
      <c r="J335" s="37"/>
    </row>
    <row r="336" ht="13.5" customHeight="1">
      <c r="A336" s="33" t="s">
        <v>385</v>
      </c>
      <c r="B336" s="20" t="s">
        <v>175</v>
      </c>
      <c r="C336" s="39" t="s">
        <v>26</v>
      </c>
      <c r="D336" s="20" t="s">
        <v>179</v>
      </c>
      <c r="E336" s="20" t="s">
        <v>242</v>
      </c>
      <c r="F336" s="20" t="s">
        <v>243</v>
      </c>
      <c r="G336" s="38">
        <v>15364.76</v>
      </c>
      <c r="H336" s="36" t="s">
        <v>109</v>
      </c>
      <c r="I336" s="37" t="s">
        <v>166</v>
      </c>
      <c r="J336" s="37"/>
    </row>
    <row r="337" ht="27.0" customHeight="1">
      <c r="A337" s="33" t="s">
        <v>385</v>
      </c>
      <c r="B337" s="25" t="s">
        <v>217</v>
      </c>
      <c r="C337" s="39" t="s">
        <v>26</v>
      </c>
      <c r="D337" s="25" t="s">
        <v>179</v>
      </c>
      <c r="E337" s="25" t="s">
        <v>268</v>
      </c>
      <c r="F337" s="25" t="s">
        <v>140</v>
      </c>
      <c r="G337" s="35">
        <v>1712.06</v>
      </c>
      <c r="H337" s="36" t="s">
        <v>109</v>
      </c>
      <c r="I337" s="37" t="s">
        <v>166</v>
      </c>
      <c r="J337" s="37"/>
    </row>
    <row r="338" ht="13.5" customHeight="1">
      <c r="A338" s="33" t="s">
        <v>385</v>
      </c>
      <c r="B338" s="20" t="s">
        <v>159</v>
      </c>
      <c r="C338" s="39" t="s">
        <v>26</v>
      </c>
      <c r="D338" s="20" t="s">
        <v>179</v>
      </c>
      <c r="E338" s="20" t="s">
        <v>271</v>
      </c>
      <c r="F338" s="20" t="s">
        <v>272</v>
      </c>
      <c r="G338" s="38">
        <v>95.88</v>
      </c>
      <c r="H338" s="36" t="s">
        <v>109</v>
      </c>
      <c r="I338" s="37" t="s">
        <v>166</v>
      </c>
      <c r="J338" s="37"/>
    </row>
    <row r="339" ht="13.5" customHeight="1">
      <c r="A339" s="33" t="s">
        <v>385</v>
      </c>
      <c r="B339" s="25" t="s">
        <v>185</v>
      </c>
      <c r="C339" s="39" t="s">
        <v>26</v>
      </c>
      <c r="D339" s="25" t="s">
        <v>179</v>
      </c>
      <c r="E339" s="25" t="s">
        <v>279</v>
      </c>
      <c r="F339" s="25" t="s">
        <v>280</v>
      </c>
      <c r="G339" s="35">
        <v>878.13</v>
      </c>
      <c r="H339" s="36" t="s">
        <v>109</v>
      </c>
      <c r="I339" s="37" t="s">
        <v>166</v>
      </c>
      <c r="J339" s="37"/>
    </row>
    <row r="340" ht="15.0" customHeight="1">
      <c r="A340" s="40" t="s">
        <v>386</v>
      </c>
      <c r="B340" s="3"/>
      <c r="C340" s="3"/>
      <c r="D340" s="3"/>
      <c r="E340" s="3"/>
      <c r="F340" s="4"/>
      <c r="G340" s="41">
        <f>SUM(G335:G339)</f>
        <v>29957.41</v>
      </c>
      <c r="H340" s="4"/>
      <c r="I340" s="42" t="str">
        <f>IF(30000-G340&gt;=0,"  Capacidade residual: R$ "&amp;SUBSTITUTE(SUBSTITUTE(SUBSTITUTE(TEXT(30000-G340,"#,##0.00"),".","|"),",","."),"|",","),"  Período excepcional: R$ "&amp;SUBSTITUTE(SUBSTITUTE(SUBSTITUTE(TEXT(ABS(30000-G340),"#,##0.00"),".","|"),",","."),"|",",")&amp;" acima da ref.")</f>
        <v>  Capacidade residual: R$ 42.59</v>
      </c>
      <c r="J340" s="4"/>
    </row>
    <row r="341" ht="15.75" customHeight="1">
      <c r="A341" s="43" t="s">
        <v>387</v>
      </c>
      <c r="B341" s="3"/>
      <c r="C341" s="3"/>
      <c r="D341" s="3"/>
      <c r="E341" s="3"/>
      <c r="F341" s="3"/>
      <c r="G341" s="3"/>
      <c r="H341" s="3"/>
      <c r="I341" s="3"/>
      <c r="J341" s="4"/>
    </row>
    <row r="342" ht="13.5" customHeight="1">
      <c r="A342" s="33" t="s">
        <v>325</v>
      </c>
      <c r="B342" s="25" t="s">
        <v>200</v>
      </c>
      <c r="C342" s="44" t="s">
        <v>168</v>
      </c>
      <c r="D342" s="25" t="s">
        <v>179</v>
      </c>
      <c r="E342" s="25" t="s">
        <v>324</v>
      </c>
      <c r="F342" s="25" t="s">
        <v>325</v>
      </c>
      <c r="G342" s="35">
        <v>829.67</v>
      </c>
      <c r="H342" s="36" t="s">
        <v>101</v>
      </c>
      <c r="I342" s="37" t="s">
        <v>166</v>
      </c>
      <c r="J342" s="37"/>
    </row>
    <row r="343" ht="13.5" customHeight="1">
      <c r="A343" s="33" t="s">
        <v>325</v>
      </c>
      <c r="B343" s="20" t="s">
        <v>235</v>
      </c>
      <c r="C343" s="44" t="s">
        <v>168</v>
      </c>
      <c r="D343" s="20" t="s">
        <v>179</v>
      </c>
      <c r="E343" s="20" t="s">
        <v>324</v>
      </c>
      <c r="F343" s="20" t="s">
        <v>325</v>
      </c>
      <c r="G343" s="38">
        <v>2990.84</v>
      </c>
      <c r="H343" s="36" t="s">
        <v>109</v>
      </c>
      <c r="I343" s="37" t="s">
        <v>166</v>
      </c>
      <c r="J343" s="37"/>
    </row>
    <row r="344" ht="13.5" customHeight="1">
      <c r="A344" s="33" t="s">
        <v>325</v>
      </c>
      <c r="B344" s="25" t="s">
        <v>204</v>
      </c>
      <c r="C344" s="39" t="s">
        <v>26</v>
      </c>
      <c r="D344" s="25" t="s">
        <v>179</v>
      </c>
      <c r="E344" s="25" t="s">
        <v>268</v>
      </c>
      <c r="F344" s="25" t="s">
        <v>140</v>
      </c>
      <c r="G344" s="35">
        <v>1519.45</v>
      </c>
      <c r="H344" s="36" t="s">
        <v>101</v>
      </c>
      <c r="I344" s="37" t="s">
        <v>166</v>
      </c>
      <c r="J344" s="37"/>
    </row>
    <row r="345" ht="13.5" customHeight="1">
      <c r="A345" s="33" t="s">
        <v>325</v>
      </c>
      <c r="B345" s="20" t="s">
        <v>258</v>
      </c>
      <c r="C345" s="39" t="s">
        <v>26</v>
      </c>
      <c r="D345" s="20" t="s">
        <v>179</v>
      </c>
      <c r="E345" s="20" t="s">
        <v>268</v>
      </c>
      <c r="F345" s="20" t="s">
        <v>140</v>
      </c>
      <c r="G345" s="38">
        <v>1935.13</v>
      </c>
      <c r="H345" s="36" t="s">
        <v>101</v>
      </c>
      <c r="I345" s="37" t="s">
        <v>166</v>
      </c>
      <c r="J345" s="37"/>
    </row>
    <row r="346" ht="13.5" customHeight="1">
      <c r="A346" s="33" t="s">
        <v>325</v>
      </c>
      <c r="B346" s="25" t="s">
        <v>218</v>
      </c>
      <c r="C346" s="39" t="s">
        <v>26</v>
      </c>
      <c r="D346" s="25" t="s">
        <v>179</v>
      </c>
      <c r="E346" s="25" t="s">
        <v>268</v>
      </c>
      <c r="F346" s="25" t="s">
        <v>140</v>
      </c>
      <c r="G346" s="35">
        <v>1972.47</v>
      </c>
      <c r="H346" s="36" t="s">
        <v>101</v>
      </c>
      <c r="I346" s="37" t="s">
        <v>166</v>
      </c>
      <c r="J346" s="37"/>
    </row>
    <row r="347" ht="13.5" customHeight="1">
      <c r="A347" s="33" t="s">
        <v>325</v>
      </c>
      <c r="B347" s="20" t="s">
        <v>131</v>
      </c>
      <c r="C347" s="39" t="s">
        <v>26</v>
      </c>
      <c r="D347" s="20" t="s">
        <v>179</v>
      </c>
      <c r="E347" s="20" t="s">
        <v>268</v>
      </c>
      <c r="F347" s="20" t="s">
        <v>140</v>
      </c>
      <c r="G347" s="38">
        <v>3590.95</v>
      </c>
      <c r="H347" s="36" t="s">
        <v>109</v>
      </c>
      <c r="I347" s="37" t="s">
        <v>166</v>
      </c>
      <c r="J347" s="37"/>
    </row>
    <row r="348" ht="27.0" customHeight="1">
      <c r="A348" s="33" t="s">
        <v>325</v>
      </c>
      <c r="B348" s="25" t="s">
        <v>183</v>
      </c>
      <c r="C348" s="39" t="s">
        <v>26</v>
      </c>
      <c r="D348" s="25" t="s">
        <v>179</v>
      </c>
      <c r="E348" s="25" t="s">
        <v>268</v>
      </c>
      <c r="F348" s="25" t="s">
        <v>140</v>
      </c>
      <c r="G348" s="35">
        <v>3724.63</v>
      </c>
      <c r="H348" s="36" t="s">
        <v>109</v>
      </c>
      <c r="I348" s="37" t="s">
        <v>166</v>
      </c>
      <c r="J348" s="37"/>
    </row>
    <row r="349" ht="13.5" customHeight="1">
      <c r="A349" s="33" t="s">
        <v>325</v>
      </c>
      <c r="B349" s="20" t="s">
        <v>236</v>
      </c>
      <c r="C349" s="39" t="s">
        <v>26</v>
      </c>
      <c r="D349" s="20" t="s">
        <v>179</v>
      </c>
      <c r="E349" s="20" t="s">
        <v>268</v>
      </c>
      <c r="F349" s="20" t="s">
        <v>140</v>
      </c>
      <c r="G349" s="38">
        <v>4012.1</v>
      </c>
      <c r="H349" s="36" t="s">
        <v>109</v>
      </c>
      <c r="I349" s="37" t="s">
        <v>166</v>
      </c>
      <c r="J349" s="37"/>
    </row>
    <row r="350" ht="13.5" customHeight="1">
      <c r="A350" s="33" t="s">
        <v>325</v>
      </c>
      <c r="B350" s="25" t="s">
        <v>145</v>
      </c>
      <c r="C350" s="39" t="s">
        <v>26</v>
      </c>
      <c r="D350" s="25" t="s">
        <v>179</v>
      </c>
      <c r="E350" s="25" t="s">
        <v>268</v>
      </c>
      <c r="F350" s="25" t="s">
        <v>140</v>
      </c>
      <c r="G350" s="35">
        <v>4747.13</v>
      </c>
      <c r="H350" s="36" t="s">
        <v>101</v>
      </c>
      <c r="I350" s="37" t="s">
        <v>166</v>
      </c>
      <c r="J350" s="37"/>
    </row>
    <row r="351" ht="27.0" customHeight="1">
      <c r="A351" s="33" t="s">
        <v>325</v>
      </c>
      <c r="B351" s="20" t="s">
        <v>192</v>
      </c>
      <c r="C351" s="39" t="s">
        <v>26</v>
      </c>
      <c r="D351" s="20" t="s">
        <v>179</v>
      </c>
      <c r="E351" s="20" t="s">
        <v>269</v>
      </c>
      <c r="F351" s="20" t="s">
        <v>270</v>
      </c>
      <c r="G351" s="38">
        <v>1675.17</v>
      </c>
      <c r="H351" s="36" t="s">
        <v>101</v>
      </c>
      <c r="I351" s="37" t="s">
        <v>166</v>
      </c>
      <c r="J351" s="37"/>
    </row>
    <row r="352" ht="27.0" customHeight="1">
      <c r="A352" s="33" t="s">
        <v>325</v>
      </c>
      <c r="B352" s="25" t="s">
        <v>217</v>
      </c>
      <c r="C352" s="39" t="s">
        <v>26</v>
      </c>
      <c r="D352" s="25" t="s">
        <v>179</v>
      </c>
      <c r="E352" s="25" t="s">
        <v>269</v>
      </c>
      <c r="F352" s="25" t="s">
        <v>270</v>
      </c>
      <c r="G352" s="35">
        <v>1712.06</v>
      </c>
      <c r="H352" s="36" t="s">
        <v>109</v>
      </c>
      <c r="I352" s="37" t="s">
        <v>166</v>
      </c>
      <c r="J352" s="37"/>
    </row>
    <row r="353" ht="13.5" customHeight="1">
      <c r="A353" s="33" t="s">
        <v>325</v>
      </c>
      <c r="B353" s="20" t="s">
        <v>178</v>
      </c>
      <c r="C353" s="39" t="s">
        <v>26</v>
      </c>
      <c r="D353" s="20" t="s">
        <v>179</v>
      </c>
      <c r="E353" s="20" t="s">
        <v>283</v>
      </c>
      <c r="F353" s="20" t="s">
        <v>284</v>
      </c>
      <c r="G353" s="38">
        <v>602.25</v>
      </c>
      <c r="H353" s="36" t="s">
        <v>109</v>
      </c>
      <c r="I353" s="37" t="s">
        <v>166</v>
      </c>
      <c r="J353" s="37"/>
    </row>
    <row r="354" ht="13.5" customHeight="1">
      <c r="A354" s="33" t="s">
        <v>325</v>
      </c>
      <c r="B354" s="25" t="s">
        <v>178</v>
      </c>
      <c r="C354" s="39" t="s">
        <v>26</v>
      </c>
      <c r="D354" s="25" t="s">
        <v>179</v>
      </c>
      <c r="E354" s="25" t="s">
        <v>289</v>
      </c>
      <c r="F354" s="25" t="s">
        <v>290</v>
      </c>
      <c r="G354" s="35">
        <v>602.25</v>
      </c>
      <c r="H354" s="36" t="s">
        <v>109</v>
      </c>
      <c r="I354" s="37" t="s">
        <v>166</v>
      </c>
      <c r="J354" s="37"/>
    </row>
    <row r="355" ht="15.0" customHeight="1">
      <c r="A355" s="40" t="s">
        <v>388</v>
      </c>
      <c r="B355" s="3"/>
      <c r="C355" s="3"/>
      <c r="D355" s="3"/>
      <c r="E355" s="3"/>
      <c r="F355" s="4"/>
      <c r="G355" s="41">
        <f>SUM(G342:G354)</f>
        <v>29914.1</v>
      </c>
      <c r="H355" s="4"/>
      <c r="I355" s="42" t="str">
        <f>IF(30000-G355&gt;=0,"  Capacidade residual: R$ "&amp;SUBSTITUTE(SUBSTITUTE(SUBSTITUTE(TEXT(30000-G355,"#,##0.00"),".","|"),",","."),"|",","),"  Período excepcional: R$ "&amp;SUBSTITUTE(SUBSTITUTE(SUBSTITUTE(TEXT(ABS(30000-G355),"#,##0.00"),".","|"),",","."),"|",",")&amp;" acima da ref.")</f>
        <v>  Capacidade residual: R$ 85.90</v>
      </c>
      <c r="J355" s="4"/>
    </row>
    <row r="356" ht="15.75" customHeight="1">
      <c r="A356" s="32" t="s">
        <v>389</v>
      </c>
      <c r="B356" s="3"/>
      <c r="C356" s="3"/>
      <c r="D356" s="3"/>
      <c r="E356" s="3"/>
      <c r="F356" s="3"/>
      <c r="G356" s="3"/>
      <c r="H356" s="3"/>
      <c r="I356" s="3"/>
      <c r="J356" s="4"/>
    </row>
    <row r="357" ht="13.5" customHeight="1">
      <c r="A357" s="33" t="s">
        <v>390</v>
      </c>
      <c r="B357" s="25" t="s">
        <v>141</v>
      </c>
      <c r="C357" s="39" t="s">
        <v>26</v>
      </c>
      <c r="D357" s="25" t="s">
        <v>179</v>
      </c>
      <c r="E357" s="25" t="s">
        <v>237</v>
      </c>
      <c r="F357" s="25" t="s">
        <v>238</v>
      </c>
      <c r="G357" s="35">
        <v>39215.03</v>
      </c>
      <c r="H357" s="36" t="s">
        <v>101</v>
      </c>
      <c r="I357" s="37" t="s">
        <v>166</v>
      </c>
      <c r="J357" s="37"/>
    </row>
    <row r="358" ht="13.5" customHeight="1">
      <c r="A358" s="33" t="s">
        <v>390</v>
      </c>
      <c r="B358" s="20" t="s">
        <v>24</v>
      </c>
      <c r="C358" s="39" t="s">
        <v>26</v>
      </c>
      <c r="D358" s="20" t="s">
        <v>179</v>
      </c>
      <c r="E358" s="20" t="s">
        <v>242</v>
      </c>
      <c r="F358" s="20" t="s">
        <v>243</v>
      </c>
      <c r="G358" s="38">
        <v>27195.69</v>
      </c>
      <c r="H358" s="36" t="s">
        <v>109</v>
      </c>
      <c r="I358" s="37" t="s">
        <v>166</v>
      </c>
      <c r="J358" s="37"/>
    </row>
    <row r="359" ht="13.5" customHeight="1">
      <c r="A359" s="33" t="s">
        <v>390</v>
      </c>
      <c r="B359" s="25" t="s">
        <v>218</v>
      </c>
      <c r="C359" s="39" t="s">
        <v>26</v>
      </c>
      <c r="D359" s="25" t="s">
        <v>179</v>
      </c>
      <c r="E359" s="25" t="s">
        <v>269</v>
      </c>
      <c r="F359" s="25" t="s">
        <v>270</v>
      </c>
      <c r="G359" s="35">
        <v>1972.47</v>
      </c>
      <c r="H359" s="36" t="s">
        <v>101</v>
      </c>
      <c r="I359" s="37" t="s">
        <v>166</v>
      </c>
      <c r="J359" s="37"/>
    </row>
    <row r="360" ht="13.5" customHeight="1">
      <c r="A360" s="33" t="s">
        <v>390</v>
      </c>
      <c r="B360" s="20" t="s">
        <v>178</v>
      </c>
      <c r="C360" s="39" t="s">
        <v>26</v>
      </c>
      <c r="D360" s="20" t="s">
        <v>179</v>
      </c>
      <c r="E360" s="20" t="s">
        <v>291</v>
      </c>
      <c r="F360" s="20" t="s">
        <v>292</v>
      </c>
      <c r="G360" s="38">
        <v>602.25</v>
      </c>
      <c r="H360" s="36" t="s">
        <v>109</v>
      </c>
      <c r="I360" s="37" t="s">
        <v>166</v>
      </c>
      <c r="J360" s="37"/>
    </row>
    <row r="361" ht="15.0" customHeight="1">
      <c r="A361" s="40" t="s">
        <v>391</v>
      </c>
      <c r="B361" s="3"/>
      <c r="C361" s="3"/>
      <c r="D361" s="3"/>
      <c r="E361" s="3"/>
      <c r="F361" s="4"/>
      <c r="G361" s="41">
        <f>SUM(G357:G360)</f>
        <v>68985.44</v>
      </c>
      <c r="H361" s="4"/>
      <c r="I361" s="42" t="str">
        <f>IF(30000-G361&gt;=0,"  Capacidade residual: R$ "&amp;SUBSTITUTE(SUBSTITUTE(SUBSTITUTE(TEXT(30000-G361,"#,##0.00"),".","|"),",","."),"|",","),"  Período excepcional: R$ "&amp;SUBSTITUTE(SUBSTITUTE(SUBSTITUTE(TEXT(ABS(30000-G361),"#,##0.00"),".","|"),",","."),"|",",")&amp;" acima da ref.")</f>
        <v>  Período excepcional: R$ 38,985.44 acima da ref.</v>
      </c>
      <c r="J361" s="4"/>
    </row>
    <row r="362" ht="15.75" customHeight="1">
      <c r="A362" s="43" t="s">
        <v>392</v>
      </c>
      <c r="B362" s="3"/>
      <c r="C362" s="3"/>
      <c r="D362" s="3"/>
      <c r="E362" s="3"/>
      <c r="F362" s="3"/>
      <c r="G362" s="3"/>
      <c r="H362" s="3"/>
      <c r="I362" s="3"/>
      <c r="J362" s="4"/>
    </row>
    <row r="363" ht="13.5" customHeight="1">
      <c r="A363" s="33" t="s">
        <v>393</v>
      </c>
      <c r="B363" s="25" t="s">
        <v>134</v>
      </c>
      <c r="C363" s="39" t="s">
        <v>26</v>
      </c>
      <c r="D363" s="25" t="s">
        <v>179</v>
      </c>
      <c r="E363" s="25" t="s">
        <v>242</v>
      </c>
      <c r="F363" s="25" t="s">
        <v>243</v>
      </c>
      <c r="G363" s="35">
        <v>28673.32</v>
      </c>
      <c r="H363" s="36" t="s">
        <v>101</v>
      </c>
      <c r="I363" s="37" t="s">
        <v>166</v>
      </c>
      <c r="J363" s="37"/>
    </row>
    <row r="364" ht="13.5" customHeight="1">
      <c r="A364" s="33" t="s">
        <v>393</v>
      </c>
      <c r="B364" s="20" t="s">
        <v>159</v>
      </c>
      <c r="C364" s="39" t="s">
        <v>26</v>
      </c>
      <c r="D364" s="20" t="s">
        <v>179</v>
      </c>
      <c r="E364" s="20" t="s">
        <v>277</v>
      </c>
      <c r="F364" s="20" t="s">
        <v>278</v>
      </c>
      <c r="G364" s="38">
        <v>95.88</v>
      </c>
      <c r="H364" s="36" t="s">
        <v>109</v>
      </c>
      <c r="I364" s="37" t="s">
        <v>166</v>
      </c>
      <c r="J364" s="37"/>
    </row>
    <row r="365" ht="13.5" customHeight="1">
      <c r="A365" s="33" t="s">
        <v>393</v>
      </c>
      <c r="B365" s="25" t="s">
        <v>159</v>
      </c>
      <c r="C365" s="39" t="s">
        <v>26</v>
      </c>
      <c r="D365" s="25" t="s">
        <v>179</v>
      </c>
      <c r="E365" s="25" t="s">
        <v>279</v>
      </c>
      <c r="F365" s="25" t="s">
        <v>280</v>
      </c>
      <c r="G365" s="35">
        <v>95.88</v>
      </c>
      <c r="H365" s="36" t="s">
        <v>109</v>
      </c>
      <c r="I365" s="37" t="s">
        <v>166</v>
      </c>
      <c r="J365" s="37"/>
    </row>
    <row r="366" ht="13.5" customHeight="1">
      <c r="A366" s="33" t="s">
        <v>393</v>
      </c>
      <c r="B366" s="20" t="s">
        <v>159</v>
      </c>
      <c r="C366" s="39" t="s">
        <v>26</v>
      </c>
      <c r="D366" s="20" t="s">
        <v>179</v>
      </c>
      <c r="E366" s="20" t="s">
        <v>283</v>
      </c>
      <c r="F366" s="20" t="s">
        <v>284</v>
      </c>
      <c r="G366" s="38">
        <v>95.88</v>
      </c>
      <c r="H366" s="36" t="s">
        <v>109</v>
      </c>
      <c r="I366" s="37" t="s">
        <v>166</v>
      </c>
      <c r="J366" s="37"/>
    </row>
    <row r="367" ht="13.5" customHeight="1">
      <c r="A367" s="33" t="s">
        <v>393</v>
      </c>
      <c r="B367" s="25" t="s">
        <v>191</v>
      </c>
      <c r="C367" s="39" t="s">
        <v>26</v>
      </c>
      <c r="D367" s="25" t="s">
        <v>179</v>
      </c>
      <c r="E367" s="25" t="s">
        <v>283</v>
      </c>
      <c r="F367" s="25" t="s">
        <v>284</v>
      </c>
      <c r="G367" s="35">
        <v>862.74</v>
      </c>
      <c r="H367" s="36" t="s">
        <v>101</v>
      </c>
      <c r="I367" s="37" t="s">
        <v>166</v>
      </c>
      <c r="J367" s="37"/>
    </row>
    <row r="368" ht="13.5" customHeight="1">
      <c r="A368" s="33" t="s">
        <v>393</v>
      </c>
      <c r="B368" s="20" t="s">
        <v>159</v>
      </c>
      <c r="C368" s="39" t="s">
        <v>26</v>
      </c>
      <c r="D368" s="20" t="s">
        <v>179</v>
      </c>
      <c r="E368" s="20" t="s">
        <v>289</v>
      </c>
      <c r="F368" s="20" t="s">
        <v>290</v>
      </c>
      <c r="G368" s="38">
        <v>95.88</v>
      </c>
      <c r="H368" s="36" t="s">
        <v>109</v>
      </c>
      <c r="I368" s="37" t="s">
        <v>166</v>
      </c>
      <c r="J368" s="37"/>
    </row>
    <row r="369" ht="15.0" customHeight="1">
      <c r="A369" s="40" t="s">
        <v>394</v>
      </c>
      <c r="B369" s="3"/>
      <c r="C369" s="3"/>
      <c r="D369" s="3"/>
      <c r="E369" s="3"/>
      <c r="F369" s="4"/>
      <c r="G369" s="41">
        <f>SUM(G363:G368)</f>
        <v>29919.58</v>
      </c>
      <c r="H369" s="4"/>
      <c r="I369" s="42" t="str">
        <f>IF(30000-G369&gt;=0,"  Capacidade residual: R$ "&amp;SUBSTITUTE(SUBSTITUTE(SUBSTITUTE(TEXT(30000-G369,"#,##0.00"),".","|"),",","."),"|",","),"  Período excepcional: R$ "&amp;SUBSTITUTE(SUBSTITUTE(SUBSTITUTE(TEXT(ABS(30000-G369),"#,##0.00"),".","|"),",","."),"|",",")&amp;" acima da ref.")</f>
        <v>  Capacidade residual: R$ 80.42</v>
      </c>
      <c r="J369" s="4"/>
    </row>
    <row r="370" ht="15.75" customHeight="1">
      <c r="A370" s="32" t="s">
        <v>395</v>
      </c>
      <c r="B370" s="3"/>
      <c r="C370" s="3"/>
      <c r="D370" s="3"/>
      <c r="E370" s="3"/>
      <c r="F370" s="3"/>
      <c r="G370" s="3"/>
      <c r="H370" s="3"/>
      <c r="I370" s="3"/>
      <c r="J370" s="4"/>
    </row>
    <row r="371" ht="13.5" customHeight="1">
      <c r="A371" s="33" t="s">
        <v>161</v>
      </c>
      <c r="B371" s="25" t="s">
        <v>163</v>
      </c>
      <c r="C371" s="39" t="s">
        <v>26</v>
      </c>
      <c r="D371" s="25" t="s">
        <v>179</v>
      </c>
      <c r="E371" s="25" t="s">
        <v>268</v>
      </c>
      <c r="F371" s="25" t="s">
        <v>140</v>
      </c>
      <c r="G371" s="35">
        <v>9010.26</v>
      </c>
      <c r="H371" s="36" t="s">
        <v>109</v>
      </c>
      <c r="I371" s="37" t="s">
        <v>166</v>
      </c>
      <c r="J371" s="37"/>
    </row>
    <row r="372" ht="13.5" customHeight="1">
      <c r="A372" s="33" t="s">
        <v>161</v>
      </c>
      <c r="B372" s="20" t="s">
        <v>194</v>
      </c>
      <c r="C372" s="39" t="s">
        <v>26</v>
      </c>
      <c r="D372" s="20" t="s">
        <v>179</v>
      </c>
      <c r="E372" s="20" t="s">
        <v>268</v>
      </c>
      <c r="F372" s="20" t="s">
        <v>140</v>
      </c>
      <c r="G372" s="38">
        <v>11691.09</v>
      </c>
      <c r="H372" s="36" t="s">
        <v>101</v>
      </c>
      <c r="I372" s="37" t="s">
        <v>166</v>
      </c>
      <c r="J372" s="37"/>
    </row>
    <row r="373" ht="13.5" customHeight="1">
      <c r="A373" s="33" t="s">
        <v>161</v>
      </c>
      <c r="B373" s="25" t="s">
        <v>204</v>
      </c>
      <c r="C373" s="39" t="s">
        <v>26</v>
      </c>
      <c r="D373" s="25" t="s">
        <v>179</v>
      </c>
      <c r="E373" s="25" t="s">
        <v>269</v>
      </c>
      <c r="F373" s="25" t="s">
        <v>270</v>
      </c>
      <c r="G373" s="35">
        <v>1519.45</v>
      </c>
      <c r="H373" s="36" t="s">
        <v>101</v>
      </c>
      <c r="I373" s="37" t="s">
        <v>166</v>
      </c>
      <c r="J373" s="37"/>
    </row>
    <row r="374" ht="13.5" customHeight="1">
      <c r="A374" s="33" t="s">
        <v>161</v>
      </c>
      <c r="B374" s="20" t="s">
        <v>131</v>
      </c>
      <c r="C374" s="39" t="s">
        <v>26</v>
      </c>
      <c r="D374" s="20" t="s">
        <v>179</v>
      </c>
      <c r="E374" s="20" t="s">
        <v>269</v>
      </c>
      <c r="F374" s="20" t="s">
        <v>270</v>
      </c>
      <c r="G374" s="38">
        <v>3590.95</v>
      </c>
      <c r="H374" s="36" t="s">
        <v>109</v>
      </c>
      <c r="I374" s="37" t="s">
        <v>166</v>
      </c>
      <c r="J374" s="37"/>
    </row>
    <row r="375" ht="27.0" customHeight="1">
      <c r="A375" s="33" t="s">
        <v>161</v>
      </c>
      <c r="B375" s="25" t="s">
        <v>183</v>
      </c>
      <c r="C375" s="39" t="s">
        <v>26</v>
      </c>
      <c r="D375" s="25" t="s">
        <v>179</v>
      </c>
      <c r="E375" s="25" t="s">
        <v>269</v>
      </c>
      <c r="F375" s="25" t="s">
        <v>270</v>
      </c>
      <c r="G375" s="35">
        <v>3724.63</v>
      </c>
      <c r="H375" s="36" t="s">
        <v>109</v>
      </c>
      <c r="I375" s="37" t="s">
        <v>166</v>
      </c>
      <c r="J375" s="37"/>
    </row>
    <row r="376" ht="13.5" customHeight="1">
      <c r="A376" s="33" t="s">
        <v>161</v>
      </c>
      <c r="B376" s="20" t="s">
        <v>159</v>
      </c>
      <c r="C376" s="39" t="s">
        <v>26</v>
      </c>
      <c r="D376" s="20" t="s">
        <v>179</v>
      </c>
      <c r="E376" s="20" t="s">
        <v>291</v>
      </c>
      <c r="F376" s="20" t="s">
        <v>292</v>
      </c>
      <c r="G376" s="38">
        <v>95.88</v>
      </c>
      <c r="H376" s="36" t="s">
        <v>109</v>
      </c>
      <c r="I376" s="37" t="s">
        <v>166</v>
      </c>
      <c r="J376" s="37"/>
    </row>
    <row r="377" ht="13.5" customHeight="1">
      <c r="A377" s="33" t="s">
        <v>161</v>
      </c>
      <c r="B377" s="25" t="s">
        <v>159</v>
      </c>
      <c r="C377" s="39" t="s">
        <v>26</v>
      </c>
      <c r="D377" s="25" t="s">
        <v>179</v>
      </c>
      <c r="E377" s="25" t="s">
        <v>296</v>
      </c>
      <c r="F377" s="25" t="s">
        <v>297</v>
      </c>
      <c r="G377" s="35">
        <v>95.88</v>
      </c>
      <c r="H377" s="36" t="s">
        <v>109</v>
      </c>
      <c r="I377" s="37" t="s">
        <v>166</v>
      </c>
      <c r="J377" s="37"/>
    </row>
    <row r="378" ht="13.5" customHeight="1">
      <c r="A378" s="33" t="s">
        <v>161</v>
      </c>
      <c r="B378" s="20" t="s">
        <v>159</v>
      </c>
      <c r="C378" s="39" t="s">
        <v>26</v>
      </c>
      <c r="D378" s="20" t="s">
        <v>179</v>
      </c>
      <c r="E378" s="20" t="s">
        <v>305</v>
      </c>
      <c r="F378" s="20" t="s">
        <v>306</v>
      </c>
      <c r="G378" s="38">
        <v>96.05</v>
      </c>
      <c r="H378" s="36" t="s">
        <v>109</v>
      </c>
      <c r="I378" s="37" t="s">
        <v>166</v>
      </c>
      <c r="J378" s="37"/>
    </row>
    <row r="379" ht="15.0" customHeight="1">
      <c r="A379" s="40" t="s">
        <v>396</v>
      </c>
      <c r="B379" s="3"/>
      <c r="C379" s="3"/>
      <c r="D379" s="3"/>
      <c r="E379" s="3"/>
      <c r="F379" s="4"/>
      <c r="G379" s="41">
        <f>SUM(G371:G378)</f>
        <v>29824.19</v>
      </c>
      <c r="H379" s="4"/>
      <c r="I379" s="42" t="str">
        <f>IF(30000-G379&gt;=0,"  Capacidade residual: R$ "&amp;SUBSTITUTE(SUBSTITUTE(SUBSTITUTE(TEXT(30000-G379,"#,##0.00"),".","|"),",","."),"|",","),"  Período excepcional: R$ "&amp;SUBSTITUTE(SUBSTITUTE(SUBSTITUTE(TEXT(ABS(30000-G379),"#,##0.00"),".","|"),",","."),"|",",")&amp;" acima da ref.")</f>
        <v>  Capacidade residual: R$ 175.81</v>
      </c>
      <c r="J379" s="4"/>
    </row>
    <row r="380" ht="15.75" customHeight="1">
      <c r="A380" s="43" t="s">
        <v>397</v>
      </c>
      <c r="B380" s="3"/>
      <c r="C380" s="3"/>
      <c r="D380" s="3"/>
      <c r="E380" s="3"/>
      <c r="F380" s="3"/>
      <c r="G380" s="3"/>
      <c r="H380" s="3"/>
      <c r="I380" s="3"/>
      <c r="J380" s="4"/>
    </row>
    <row r="381" ht="13.5" customHeight="1">
      <c r="A381" s="33" t="s">
        <v>398</v>
      </c>
      <c r="B381" s="25" t="s">
        <v>138</v>
      </c>
      <c r="C381" s="39" t="s">
        <v>26</v>
      </c>
      <c r="D381" s="25" t="s">
        <v>179</v>
      </c>
      <c r="E381" s="25" t="s">
        <v>268</v>
      </c>
      <c r="F381" s="25" t="s">
        <v>140</v>
      </c>
      <c r="G381" s="35">
        <v>11906.58</v>
      </c>
      <c r="H381" s="36" t="s">
        <v>109</v>
      </c>
      <c r="I381" s="37" t="s">
        <v>166</v>
      </c>
      <c r="J381" s="37"/>
    </row>
    <row r="382" ht="13.5" customHeight="1">
      <c r="A382" s="33" t="s">
        <v>398</v>
      </c>
      <c r="B382" s="20" t="s">
        <v>175</v>
      </c>
      <c r="C382" s="39" t="s">
        <v>26</v>
      </c>
      <c r="D382" s="20" t="s">
        <v>179</v>
      </c>
      <c r="E382" s="20" t="s">
        <v>268</v>
      </c>
      <c r="F382" s="20" t="s">
        <v>140</v>
      </c>
      <c r="G382" s="38">
        <v>15364.76</v>
      </c>
      <c r="H382" s="36" t="s">
        <v>109</v>
      </c>
      <c r="I382" s="37" t="s">
        <v>166</v>
      </c>
      <c r="J382" s="37"/>
    </row>
    <row r="383" ht="13.5" customHeight="1">
      <c r="A383" s="33" t="s">
        <v>398</v>
      </c>
      <c r="B383" s="25" t="s">
        <v>258</v>
      </c>
      <c r="C383" s="39" t="s">
        <v>26</v>
      </c>
      <c r="D383" s="25" t="s">
        <v>179</v>
      </c>
      <c r="E383" s="25" t="s">
        <v>269</v>
      </c>
      <c r="F383" s="25" t="s">
        <v>270</v>
      </c>
      <c r="G383" s="35">
        <v>1935.13</v>
      </c>
      <c r="H383" s="36" t="s">
        <v>101</v>
      </c>
      <c r="I383" s="37" t="s">
        <v>166</v>
      </c>
      <c r="J383" s="37"/>
    </row>
    <row r="384" ht="13.5" customHeight="1">
      <c r="A384" s="33" t="s">
        <v>398</v>
      </c>
      <c r="B384" s="20" t="s">
        <v>178</v>
      </c>
      <c r="C384" s="39" t="s">
        <v>26</v>
      </c>
      <c r="D384" s="20" t="s">
        <v>179</v>
      </c>
      <c r="E384" s="20" t="s">
        <v>296</v>
      </c>
      <c r="F384" s="20" t="s">
        <v>297</v>
      </c>
      <c r="G384" s="38">
        <v>602.25</v>
      </c>
      <c r="H384" s="36" t="s">
        <v>109</v>
      </c>
      <c r="I384" s="37" t="s">
        <v>166</v>
      </c>
      <c r="J384" s="37"/>
    </row>
    <row r="385" ht="15.0" customHeight="1">
      <c r="A385" s="40" t="s">
        <v>399</v>
      </c>
      <c r="B385" s="3"/>
      <c r="C385" s="3"/>
      <c r="D385" s="3"/>
      <c r="E385" s="3"/>
      <c r="F385" s="4"/>
      <c r="G385" s="41">
        <f>SUM(G381:G384)</f>
        <v>29808.72</v>
      </c>
      <c r="H385" s="4"/>
      <c r="I385" s="42" t="str">
        <f>IF(30000-G385&gt;=0,"  Capacidade residual: R$ "&amp;SUBSTITUTE(SUBSTITUTE(SUBSTITUTE(TEXT(30000-G385,"#,##0.00"),".","|"),",","."),"|",","),"  Período excepcional: R$ "&amp;SUBSTITUTE(SUBSTITUTE(SUBSTITUTE(TEXT(ABS(30000-G385),"#,##0.00"),".","|"),",","."),"|",",")&amp;" acima da ref.")</f>
        <v>  Capacidade residual: R$ 191.28</v>
      </c>
      <c r="J385" s="4"/>
    </row>
    <row r="386" ht="15.75" customHeight="1">
      <c r="A386" s="32" t="s">
        <v>400</v>
      </c>
      <c r="B386" s="3"/>
      <c r="C386" s="3"/>
      <c r="D386" s="3"/>
      <c r="E386" s="3"/>
      <c r="F386" s="3"/>
      <c r="G386" s="3"/>
      <c r="H386" s="3"/>
      <c r="I386" s="3"/>
      <c r="J386" s="4"/>
    </row>
    <row r="387" ht="13.5" customHeight="1">
      <c r="A387" s="33" t="s">
        <v>401</v>
      </c>
      <c r="B387" s="25" t="s">
        <v>24</v>
      </c>
      <c r="C387" s="39" t="s">
        <v>26</v>
      </c>
      <c r="D387" s="25" t="s">
        <v>179</v>
      </c>
      <c r="E387" s="25" t="s">
        <v>268</v>
      </c>
      <c r="F387" s="25" t="s">
        <v>140</v>
      </c>
      <c r="G387" s="35">
        <v>27195.69</v>
      </c>
      <c r="H387" s="36" t="s">
        <v>109</v>
      </c>
      <c r="I387" s="37" t="s">
        <v>166</v>
      </c>
      <c r="J387" s="37"/>
    </row>
    <row r="388" ht="27.0" customHeight="1">
      <c r="A388" s="33" t="s">
        <v>401</v>
      </c>
      <c r="B388" s="20" t="s">
        <v>192</v>
      </c>
      <c r="C388" s="39" t="s">
        <v>26</v>
      </c>
      <c r="D388" s="20" t="s">
        <v>179</v>
      </c>
      <c r="E388" s="20" t="s">
        <v>271</v>
      </c>
      <c r="F388" s="20" t="s">
        <v>272</v>
      </c>
      <c r="G388" s="38">
        <v>1675.17</v>
      </c>
      <c r="H388" s="36" t="s">
        <v>101</v>
      </c>
      <c r="I388" s="37" t="s">
        <v>166</v>
      </c>
      <c r="J388" s="37"/>
    </row>
    <row r="389" ht="13.5" customHeight="1">
      <c r="A389" s="33" t="s">
        <v>401</v>
      </c>
      <c r="B389" s="25" t="s">
        <v>185</v>
      </c>
      <c r="C389" s="39" t="s">
        <v>26</v>
      </c>
      <c r="D389" s="25" t="s">
        <v>179</v>
      </c>
      <c r="E389" s="25" t="s">
        <v>283</v>
      </c>
      <c r="F389" s="25" t="s">
        <v>284</v>
      </c>
      <c r="G389" s="35">
        <v>878.13</v>
      </c>
      <c r="H389" s="36" t="s">
        <v>109</v>
      </c>
      <c r="I389" s="37" t="s">
        <v>166</v>
      </c>
      <c r="J389" s="37"/>
    </row>
    <row r="390" ht="15.0" customHeight="1">
      <c r="A390" s="40" t="s">
        <v>402</v>
      </c>
      <c r="B390" s="3"/>
      <c r="C390" s="3"/>
      <c r="D390" s="3"/>
      <c r="E390" s="3"/>
      <c r="F390" s="4"/>
      <c r="G390" s="41">
        <f>SUM(G387:G389)</f>
        <v>29748.99</v>
      </c>
      <c r="H390" s="4"/>
      <c r="I390" s="42" t="str">
        <f>IF(30000-G390&gt;=0,"  Capacidade residual: R$ "&amp;SUBSTITUTE(SUBSTITUTE(SUBSTITUTE(TEXT(30000-G390,"#,##0.00"),".","|"),",","."),"|",","),"  Período excepcional: R$ "&amp;SUBSTITUTE(SUBSTITUTE(SUBSTITUTE(TEXT(ABS(30000-G390),"#,##0.00"),".","|"),",","."),"|",",")&amp;" acima da ref.")</f>
        <v>  Capacidade residual: R$ 251.01</v>
      </c>
      <c r="J390" s="4"/>
    </row>
    <row r="391" ht="15.75" customHeight="1">
      <c r="A391" s="43" t="s">
        <v>403</v>
      </c>
      <c r="B391" s="3"/>
      <c r="C391" s="3"/>
      <c r="D391" s="3"/>
      <c r="E391" s="3"/>
      <c r="F391" s="3"/>
      <c r="G391" s="3"/>
      <c r="H391" s="3"/>
      <c r="I391" s="3"/>
      <c r="J391" s="4"/>
    </row>
    <row r="392" ht="13.5" customHeight="1">
      <c r="A392" s="33" t="s">
        <v>404</v>
      </c>
      <c r="B392" s="25" t="s">
        <v>134</v>
      </c>
      <c r="C392" s="39" t="s">
        <v>26</v>
      </c>
      <c r="D392" s="25" t="s">
        <v>179</v>
      </c>
      <c r="E392" s="25" t="s">
        <v>268</v>
      </c>
      <c r="F392" s="25" t="s">
        <v>140</v>
      </c>
      <c r="G392" s="35">
        <v>28673.32</v>
      </c>
      <c r="H392" s="36" t="s">
        <v>101</v>
      </c>
      <c r="I392" s="37" t="s">
        <v>166</v>
      </c>
      <c r="J392" s="37"/>
    </row>
    <row r="393" ht="13.5" customHeight="1">
      <c r="A393" s="33" t="s">
        <v>404</v>
      </c>
      <c r="B393" s="20" t="s">
        <v>191</v>
      </c>
      <c r="C393" s="39" t="s">
        <v>26</v>
      </c>
      <c r="D393" s="20" t="s">
        <v>179</v>
      </c>
      <c r="E393" s="20" t="s">
        <v>289</v>
      </c>
      <c r="F393" s="20" t="s">
        <v>290</v>
      </c>
      <c r="G393" s="38">
        <v>862.74</v>
      </c>
      <c r="H393" s="36" t="s">
        <v>101</v>
      </c>
      <c r="I393" s="37" t="s">
        <v>166</v>
      </c>
      <c r="J393" s="37"/>
    </row>
    <row r="394" ht="15.0" customHeight="1">
      <c r="A394" s="40" t="s">
        <v>405</v>
      </c>
      <c r="B394" s="3"/>
      <c r="C394" s="3"/>
      <c r="D394" s="3"/>
      <c r="E394" s="3"/>
      <c r="F394" s="4"/>
      <c r="G394" s="41">
        <f>SUM(G392:G393)</f>
        <v>29536.06</v>
      </c>
      <c r="H394" s="4"/>
      <c r="I394" s="42" t="str">
        <f>IF(30000-G394&gt;=0,"  Capacidade residual: R$ "&amp;SUBSTITUTE(SUBSTITUTE(SUBSTITUTE(TEXT(30000-G394,"#,##0.00"),".","|"),",","."),"|",","),"  Período excepcional: R$ "&amp;SUBSTITUTE(SUBSTITUTE(SUBSTITUTE(TEXT(ABS(30000-G394),"#,##0.00"),".","|"),",","."),"|",",")&amp;" acima da ref.")</f>
        <v>  Capacidade residual: R$ 463.94</v>
      </c>
      <c r="J394" s="4"/>
    </row>
    <row r="395" ht="15.75" customHeight="1">
      <c r="A395" s="32" t="s">
        <v>406</v>
      </c>
      <c r="B395" s="3"/>
      <c r="C395" s="3"/>
      <c r="D395" s="3"/>
      <c r="E395" s="3"/>
      <c r="F395" s="3"/>
      <c r="G395" s="3"/>
      <c r="H395" s="3"/>
      <c r="I395" s="3"/>
      <c r="J395" s="4"/>
    </row>
    <row r="396" ht="13.5" customHeight="1">
      <c r="A396" s="33" t="s">
        <v>407</v>
      </c>
      <c r="B396" s="25" t="s">
        <v>141</v>
      </c>
      <c r="C396" s="39" t="s">
        <v>26</v>
      </c>
      <c r="D396" s="25" t="s">
        <v>179</v>
      </c>
      <c r="E396" s="25" t="s">
        <v>241</v>
      </c>
      <c r="F396" s="25" t="s">
        <v>201</v>
      </c>
      <c r="G396" s="35">
        <v>39215.03</v>
      </c>
      <c r="H396" s="36" t="s">
        <v>101</v>
      </c>
      <c r="I396" s="37" t="s">
        <v>166</v>
      </c>
      <c r="J396" s="37"/>
    </row>
    <row r="397" ht="13.5" customHeight="1">
      <c r="A397" s="33" t="s">
        <v>407</v>
      </c>
      <c r="B397" s="20" t="s">
        <v>236</v>
      </c>
      <c r="C397" s="39" t="s">
        <v>26</v>
      </c>
      <c r="D397" s="20" t="s">
        <v>179</v>
      </c>
      <c r="E397" s="20" t="s">
        <v>269</v>
      </c>
      <c r="F397" s="20" t="s">
        <v>270</v>
      </c>
      <c r="G397" s="38">
        <v>4012.1</v>
      </c>
      <c r="H397" s="36" t="s">
        <v>109</v>
      </c>
      <c r="I397" s="37" t="s">
        <v>166</v>
      </c>
      <c r="J397" s="37"/>
    </row>
    <row r="398" ht="13.5" customHeight="1">
      <c r="A398" s="33" t="s">
        <v>407</v>
      </c>
      <c r="B398" s="25" t="s">
        <v>145</v>
      </c>
      <c r="C398" s="39" t="s">
        <v>26</v>
      </c>
      <c r="D398" s="25" t="s">
        <v>179</v>
      </c>
      <c r="E398" s="25" t="s">
        <v>269</v>
      </c>
      <c r="F398" s="25" t="s">
        <v>270</v>
      </c>
      <c r="G398" s="35">
        <v>4747.13</v>
      </c>
      <c r="H398" s="36" t="s">
        <v>101</v>
      </c>
      <c r="I398" s="37" t="s">
        <v>166</v>
      </c>
      <c r="J398" s="37"/>
    </row>
    <row r="399" ht="13.5" customHeight="1">
      <c r="A399" s="33" t="s">
        <v>407</v>
      </c>
      <c r="B399" s="20" t="s">
        <v>163</v>
      </c>
      <c r="C399" s="39" t="s">
        <v>26</v>
      </c>
      <c r="D399" s="20" t="s">
        <v>179</v>
      </c>
      <c r="E399" s="20" t="s">
        <v>269</v>
      </c>
      <c r="F399" s="20" t="s">
        <v>270</v>
      </c>
      <c r="G399" s="38">
        <v>9010.26</v>
      </c>
      <c r="H399" s="36" t="s">
        <v>109</v>
      </c>
      <c r="I399" s="37" t="s">
        <v>166</v>
      </c>
      <c r="J399" s="37"/>
    </row>
    <row r="400" ht="13.5" customHeight="1">
      <c r="A400" s="33" t="s">
        <v>407</v>
      </c>
      <c r="B400" s="25" t="s">
        <v>194</v>
      </c>
      <c r="C400" s="39" t="s">
        <v>26</v>
      </c>
      <c r="D400" s="25" t="s">
        <v>179</v>
      </c>
      <c r="E400" s="25" t="s">
        <v>269</v>
      </c>
      <c r="F400" s="25" t="s">
        <v>270</v>
      </c>
      <c r="G400" s="35">
        <v>11691.09</v>
      </c>
      <c r="H400" s="36" t="s">
        <v>101</v>
      </c>
      <c r="I400" s="37" t="s">
        <v>166</v>
      </c>
      <c r="J400" s="37"/>
    </row>
    <row r="401" ht="15.0" customHeight="1">
      <c r="A401" s="40" t="s">
        <v>408</v>
      </c>
      <c r="B401" s="3"/>
      <c r="C401" s="3"/>
      <c r="D401" s="3"/>
      <c r="E401" s="3"/>
      <c r="F401" s="4"/>
      <c r="G401" s="41">
        <f>SUM(G396:G400)</f>
        <v>68675.61</v>
      </c>
      <c r="H401" s="4"/>
      <c r="I401" s="42" t="str">
        <f>IF(30000-G401&gt;=0,"  Capacidade residual: R$ "&amp;SUBSTITUTE(SUBSTITUTE(SUBSTITUTE(TEXT(30000-G401,"#,##0.00"),".","|"),",","."),"|",","),"  Período excepcional: R$ "&amp;SUBSTITUTE(SUBSTITUTE(SUBSTITUTE(TEXT(ABS(30000-G401),"#,##0.00"),".","|"),",","."),"|",",")&amp;" acima da ref.")</f>
        <v>  Período excepcional: R$ 38,675.61 acima da ref.</v>
      </c>
      <c r="J401" s="4"/>
    </row>
    <row r="402" ht="15.75" customHeight="1">
      <c r="A402" s="43" t="s">
        <v>409</v>
      </c>
      <c r="B402" s="3"/>
      <c r="C402" s="3"/>
      <c r="D402" s="3"/>
      <c r="E402" s="3"/>
      <c r="F402" s="3"/>
      <c r="G402" s="3"/>
      <c r="H402" s="3"/>
      <c r="I402" s="3"/>
      <c r="J402" s="4"/>
    </row>
    <row r="403" ht="13.5" customHeight="1">
      <c r="A403" s="33" t="s">
        <v>238</v>
      </c>
      <c r="B403" s="25" t="s">
        <v>148</v>
      </c>
      <c r="C403" s="39" t="s">
        <v>26</v>
      </c>
      <c r="D403" s="25" t="s">
        <v>179</v>
      </c>
      <c r="E403" s="25" t="s">
        <v>237</v>
      </c>
      <c r="F403" s="25" t="s">
        <v>238</v>
      </c>
      <c r="G403" s="35">
        <v>3778.11</v>
      </c>
      <c r="H403" s="36" t="s">
        <v>109</v>
      </c>
      <c r="I403" s="37" t="s">
        <v>166</v>
      </c>
      <c r="J403" s="37"/>
    </row>
    <row r="404" ht="13.5" customHeight="1">
      <c r="A404" s="33" t="s">
        <v>238</v>
      </c>
      <c r="B404" s="20" t="s">
        <v>138</v>
      </c>
      <c r="C404" s="39" t="s">
        <v>26</v>
      </c>
      <c r="D404" s="20" t="s">
        <v>179</v>
      </c>
      <c r="E404" s="20" t="s">
        <v>269</v>
      </c>
      <c r="F404" s="20" t="s">
        <v>270</v>
      </c>
      <c r="G404" s="38">
        <v>11906.58</v>
      </c>
      <c r="H404" s="36" t="s">
        <v>109</v>
      </c>
      <c r="I404" s="37" t="s">
        <v>166</v>
      </c>
      <c r="J404" s="37"/>
    </row>
    <row r="405" ht="13.5" customHeight="1">
      <c r="A405" s="33" t="s">
        <v>238</v>
      </c>
      <c r="B405" s="25" t="s">
        <v>175</v>
      </c>
      <c r="C405" s="39" t="s">
        <v>26</v>
      </c>
      <c r="D405" s="25" t="s">
        <v>179</v>
      </c>
      <c r="E405" s="25" t="s">
        <v>269</v>
      </c>
      <c r="F405" s="25" t="s">
        <v>270</v>
      </c>
      <c r="G405" s="35">
        <v>15364.76</v>
      </c>
      <c r="H405" s="36" t="s">
        <v>109</v>
      </c>
      <c r="I405" s="37" t="s">
        <v>166</v>
      </c>
      <c r="J405" s="37"/>
    </row>
    <row r="406" ht="27.0" customHeight="1">
      <c r="A406" s="33" t="s">
        <v>238</v>
      </c>
      <c r="B406" s="20" t="s">
        <v>217</v>
      </c>
      <c r="C406" s="39" t="s">
        <v>26</v>
      </c>
      <c r="D406" s="20" t="s">
        <v>179</v>
      </c>
      <c r="E406" s="20" t="s">
        <v>271</v>
      </c>
      <c r="F406" s="20" t="s">
        <v>272</v>
      </c>
      <c r="G406" s="38">
        <v>1712.06</v>
      </c>
      <c r="H406" s="36" t="s">
        <v>109</v>
      </c>
      <c r="I406" s="37" t="s">
        <v>166</v>
      </c>
      <c r="J406" s="37"/>
    </row>
    <row r="407" ht="13.5" customHeight="1">
      <c r="A407" s="33" t="s">
        <v>238</v>
      </c>
      <c r="B407" s="25" t="s">
        <v>185</v>
      </c>
      <c r="C407" s="39" t="s">
        <v>26</v>
      </c>
      <c r="D407" s="25" t="s">
        <v>179</v>
      </c>
      <c r="E407" s="25" t="s">
        <v>289</v>
      </c>
      <c r="F407" s="25" t="s">
        <v>290</v>
      </c>
      <c r="G407" s="35">
        <v>878.13</v>
      </c>
      <c r="H407" s="36" t="s">
        <v>109</v>
      </c>
      <c r="I407" s="37" t="s">
        <v>166</v>
      </c>
      <c r="J407" s="37"/>
    </row>
    <row r="408" ht="15.0" customHeight="1">
      <c r="A408" s="40" t="s">
        <v>410</v>
      </c>
      <c r="B408" s="3"/>
      <c r="C408" s="3"/>
      <c r="D408" s="3"/>
      <c r="E408" s="3"/>
      <c r="F408" s="4"/>
      <c r="G408" s="41">
        <f>SUM(G403:G407)</f>
        <v>33639.64</v>
      </c>
      <c r="H408" s="4"/>
      <c r="I408" s="42" t="str">
        <f>IF(30000-G408&gt;=0,"  Capacidade residual: R$ "&amp;SUBSTITUTE(SUBSTITUTE(SUBSTITUTE(TEXT(30000-G408,"#,##0.00"),".","|"),",","."),"|",","),"  Período excepcional: R$ "&amp;SUBSTITUTE(SUBSTITUTE(SUBSTITUTE(TEXT(ABS(30000-G408),"#,##0.00"),".","|"),",","."),"|",",")&amp;" acima da ref.")</f>
        <v>  Período excepcional: R$ 3,639.64 acima da ref.</v>
      </c>
      <c r="J408" s="4"/>
    </row>
    <row r="409" ht="15.75" customHeight="1">
      <c r="A409" s="32" t="s">
        <v>411</v>
      </c>
      <c r="B409" s="3"/>
      <c r="C409" s="3"/>
      <c r="D409" s="3"/>
      <c r="E409" s="3"/>
      <c r="F409" s="3"/>
      <c r="G409" s="3"/>
      <c r="H409" s="3"/>
      <c r="I409" s="3"/>
      <c r="J409" s="4"/>
    </row>
    <row r="410" ht="13.5" customHeight="1">
      <c r="A410" s="33" t="s">
        <v>209</v>
      </c>
      <c r="B410" s="25" t="s">
        <v>141</v>
      </c>
      <c r="C410" s="39" t="s">
        <v>26</v>
      </c>
      <c r="D410" s="25" t="s">
        <v>179</v>
      </c>
      <c r="E410" s="25" t="s">
        <v>242</v>
      </c>
      <c r="F410" s="25" t="s">
        <v>243</v>
      </c>
      <c r="G410" s="35">
        <v>39215.03</v>
      </c>
      <c r="H410" s="36" t="s">
        <v>101</v>
      </c>
      <c r="I410" s="37" t="s">
        <v>166</v>
      </c>
      <c r="J410" s="37"/>
    </row>
    <row r="411" ht="13.5" customHeight="1">
      <c r="A411" s="33" t="s">
        <v>209</v>
      </c>
      <c r="B411" s="20" t="s">
        <v>24</v>
      </c>
      <c r="C411" s="39" t="s">
        <v>26</v>
      </c>
      <c r="D411" s="20" t="s">
        <v>179</v>
      </c>
      <c r="E411" s="20" t="s">
        <v>269</v>
      </c>
      <c r="F411" s="20" t="s">
        <v>270</v>
      </c>
      <c r="G411" s="38">
        <v>27195.69</v>
      </c>
      <c r="H411" s="36" t="s">
        <v>109</v>
      </c>
      <c r="I411" s="37" t="s">
        <v>166</v>
      </c>
      <c r="J411" s="37"/>
    </row>
    <row r="412" ht="13.5" customHeight="1">
      <c r="A412" s="33" t="s">
        <v>209</v>
      </c>
      <c r="B412" s="25" t="s">
        <v>218</v>
      </c>
      <c r="C412" s="39" t="s">
        <v>26</v>
      </c>
      <c r="D412" s="25" t="s">
        <v>179</v>
      </c>
      <c r="E412" s="25" t="s">
        <v>271</v>
      </c>
      <c r="F412" s="25" t="s">
        <v>272</v>
      </c>
      <c r="G412" s="35">
        <v>1972.47</v>
      </c>
      <c r="H412" s="36" t="s">
        <v>101</v>
      </c>
      <c r="I412" s="37" t="s">
        <v>166</v>
      </c>
      <c r="J412" s="37"/>
    </row>
    <row r="413" ht="13.5" customHeight="1">
      <c r="A413" s="33" t="s">
        <v>209</v>
      </c>
      <c r="B413" s="20" t="s">
        <v>178</v>
      </c>
      <c r="C413" s="39" t="s">
        <v>26</v>
      </c>
      <c r="D413" s="20" t="s">
        <v>179</v>
      </c>
      <c r="E413" s="20" t="s">
        <v>305</v>
      </c>
      <c r="F413" s="20" t="s">
        <v>306</v>
      </c>
      <c r="G413" s="38">
        <v>602.25</v>
      </c>
      <c r="H413" s="36" t="s">
        <v>109</v>
      </c>
      <c r="I413" s="37" t="s">
        <v>166</v>
      </c>
      <c r="J413" s="37"/>
    </row>
    <row r="414" ht="15.0" customHeight="1">
      <c r="A414" s="40" t="s">
        <v>412</v>
      </c>
      <c r="B414" s="3"/>
      <c r="C414" s="3"/>
      <c r="D414" s="3"/>
      <c r="E414" s="3"/>
      <c r="F414" s="4"/>
      <c r="G414" s="41">
        <f>SUM(G410:G413)</f>
        <v>68985.44</v>
      </c>
      <c r="H414" s="4"/>
      <c r="I414" s="42" t="str">
        <f>IF(30000-G414&gt;=0,"  Capacidade residual: R$ "&amp;SUBSTITUTE(SUBSTITUTE(SUBSTITUTE(TEXT(30000-G414,"#,##0.00"),".","|"),",","."),"|",","),"  Período excepcional: R$ "&amp;SUBSTITUTE(SUBSTITUTE(SUBSTITUTE(TEXT(ABS(30000-G414),"#,##0.00"),".","|"),",","."),"|",",")&amp;" acima da ref.")</f>
        <v>  Período excepcional: R$ 38,985.44 acima da ref.</v>
      </c>
      <c r="J414" s="4"/>
    </row>
    <row r="415" ht="15.75" customHeight="1">
      <c r="A415" s="43" t="s">
        <v>413</v>
      </c>
      <c r="B415" s="3"/>
      <c r="C415" s="3"/>
      <c r="D415" s="3"/>
      <c r="E415" s="3"/>
      <c r="F415" s="3"/>
      <c r="G415" s="3"/>
      <c r="H415" s="3"/>
      <c r="I415" s="3"/>
      <c r="J415" s="4"/>
    </row>
    <row r="416" ht="13.5" customHeight="1">
      <c r="A416" s="33" t="s">
        <v>414</v>
      </c>
      <c r="B416" s="25" t="s">
        <v>134</v>
      </c>
      <c r="C416" s="39" t="s">
        <v>26</v>
      </c>
      <c r="D416" s="25" t="s">
        <v>179</v>
      </c>
      <c r="E416" s="25" t="s">
        <v>269</v>
      </c>
      <c r="F416" s="25" t="s">
        <v>270</v>
      </c>
      <c r="G416" s="35">
        <v>28673.32</v>
      </c>
      <c r="H416" s="36" t="s">
        <v>101</v>
      </c>
      <c r="I416" s="37" t="s">
        <v>166</v>
      </c>
      <c r="J416" s="37"/>
    </row>
    <row r="417" ht="13.5" customHeight="1">
      <c r="A417" s="33" t="s">
        <v>414</v>
      </c>
      <c r="B417" s="20" t="s">
        <v>191</v>
      </c>
      <c r="C417" s="39" t="s">
        <v>26</v>
      </c>
      <c r="D417" s="20" t="s">
        <v>179</v>
      </c>
      <c r="E417" s="20" t="s">
        <v>291</v>
      </c>
      <c r="F417" s="20" t="s">
        <v>292</v>
      </c>
      <c r="G417" s="38">
        <v>862.74</v>
      </c>
      <c r="H417" s="36" t="s">
        <v>101</v>
      </c>
      <c r="I417" s="37" t="s">
        <v>166</v>
      </c>
      <c r="J417" s="37"/>
    </row>
    <row r="418" ht="15.0" customHeight="1">
      <c r="A418" s="40" t="s">
        <v>415</v>
      </c>
      <c r="B418" s="3"/>
      <c r="C418" s="3"/>
      <c r="D418" s="3"/>
      <c r="E418" s="3"/>
      <c r="F418" s="4"/>
      <c r="G418" s="41">
        <f>SUM(G416:G417)</f>
        <v>29536.06</v>
      </c>
      <c r="H418" s="4"/>
      <c r="I418" s="42" t="str">
        <f>IF(30000-G418&gt;=0,"  Capacidade residual: R$ "&amp;SUBSTITUTE(SUBSTITUTE(SUBSTITUTE(TEXT(30000-G418,"#,##0.00"),".","|"),",","."),"|",","),"  Período excepcional: R$ "&amp;SUBSTITUTE(SUBSTITUTE(SUBSTITUTE(TEXT(ABS(30000-G418),"#,##0.00"),".","|"),",","."),"|",",")&amp;" acima da ref.")</f>
        <v>  Capacidade residual: R$ 463.94</v>
      </c>
      <c r="J418" s="4"/>
    </row>
    <row r="419" ht="15.75" customHeight="1">
      <c r="A419" s="32" t="s">
        <v>416</v>
      </c>
      <c r="B419" s="3"/>
      <c r="C419" s="3"/>
      <c r="D419" s="3"/>
      <c r="E419" s="3"/>
      <c r="F419" s="3"/>
      <c r="G419" s="3"/>
      <c r="H419" s="3"/>
      <c r="I419" s="3"/>
      <c r="J419" s="4"/>
    </row>
    <row r="420" ht="13.5" customHeight="1">
      <c r="A420" s="33" t="s">
        <v>417</v>
      </c>
      <c r="B420" s="25" t="s">
        <v>204</v>
      </c>
      <c r="C420" s="39" t="s">
        <v>26</v>
      </c>
      <c r="D420" s="25" t="s">
        <v>179</v>
      </c>
      <c r="E420" s="25" t="s">
        <v>271</v>
      </c>
      <c r="F420" s="25" t="s">
        <v>272</v>
      </c>
      <c r="G420" s="35">
        <v>1519.45</v>
      </c>
      <c r="H420" s="36" t="s">
        <v>101</v>
      </c>
      <c r="I420" s="37" t="s">
        <v>166</v>
      </c>
      <c r="J420" s="37"/>
    </row>
    <row r="421" ht="13.5" customHeight="1">
      <c r="A421" s="33" t="s">
        <v>417</v>
      </c>
      <c r="B421" s="20" t="s">
        <v>258</v>
      </c>
      <c r="C421" s="39" t="s">
        <v>26</v>
      </c>
      <c r="D421" s="20" t="s">
        <v>179</v>
      </c>
      <c r="E421" s="20" t="s">
        <v>271</v>
      </c>
      <c r="F421" s="20" t="s">
        <v>272</v>
      </c>
      <c r="G421" s="38">
        <v>1935.13</v>
      </c>
      <c r="H421" s="36" t="s">
        <v>101</v>
      </c>
      <c r="I421" s="37" t="s">
        <v>166</v>
      </c>
      <c r="J421" s="37"/>
    </row>
    <row r="422" ht="13.5" customHeight="1">
      <c r="A422" s="33" t="s">
        <v>417</v>
      </c>
      <c r="B422" s="25" t="s">
        <v>131</v>
      </c>
      <c r="C422" s="39" t="s">
        <v>26</v>
      </c>
      <c r="D422" s="25" t="s">
        <v>179</v>
      </c>
      <c r="E422" s="25" t="s">
        <v>271</v>
      </c>
      <c r="F422" s="25" t="s">
        <v>272</v>
      </c>
      <c r="G422" s="35">
        <v>3590.95</v>
      </c>
      <c r="H422" s="36" t="s">
        <v>109</v>
      </c>
      <c r="I422" s="37" t="s">
        <v>166</v>
      </c>
      <c r="J422" s="37"/>
    </row>
    <row r="423" ht="27.0" customHeight="1">
      <c r="A423" s="33" t="s">
        <v>417</v>
      </c>
      <c r="B423" s="20" t="s">
        <v>183</v>
      </c>
      <c r="C423" s="39" t="s">
        <v>26</v>
      </c>
      <c r="D423" s="20" t="s">
        <v>179</v>
      </c>
      <c r="E423" s="20" t="s">
        <v>271</v>
      </c>
      <c r="F423" s="20" t="s">
        <v>272</v>
      </c>
      <c r="G423" s="38">
        <v>3724.63</v>
      </c>
      <c r="H423" s="36" t="s">
        <v>109</v>
      </c>
      <c r="I423" s="37" t="s">
        <v>166</v>
      </c>
      <c r="J423" s="37"/>
    </row>
    <row r="424" ht="13.5" customHeight="1">
      <c r="A424" s="33" t="s">
        <v>417</v>
      </c>
      <c r="B424" s="25" t="s">
        <v>236</v>
      </c>
      <c r="C424" s="39" t="s">
        <v>26</v>
      </c>
      <c r="D424" s="25" t="s">
        <v>179</v>
      </c>
      <c r="E424" s="25" t="s">
        <v>271</v>
      </c>
      <c r="F424" s="25" t="s">
        <v>272</v>
      </c>
      <c r="G424" s="35">
        <v>4012.1</v>
      </c>
      <c r="H424" s="36" t="s">
        <v>109</v>
      </c>
      <c r="I424" s="37" t="s">
        <v>166</v>
      </c>
      <c r="J424" s="37"/>
    </row>
    <row r="425" ht="13.5" customHeight="1">
      <c r="A425" s="33" t="s">
        <v>417</v>
      </c>
      <c r="B425" s="20" t="s">
        <v>145</v>
      </c>
      <c r="C425" s="39" t="s">
        <v>26</v>
      </c>
      <c r="D425" s="20" t="s">
        <v>179</v>
      </c>
      <c r="E425" s="20" t="s">
        <v>271</v>
      </c>
      <c r="F425" s="20" t="s">
        <v>272</v>
      </c>
      <c r="G425" s="38">
        <v>4747.13</v>
      </c>
      <c r="H425" s="36" t="s">
        <v>101</v>
      </c>
      <c r="I425" s="37" t="s">
        <v>166</v>
      </c>
      <c r="J425" s="37"/>
    </row>
    <row r="426" ht="13.5" customHeight="1">
      <c r="A426" s="33" t="s">
        <v>417</v>
      </c>
      <c r="B426" s="25" t="s">
        <v>163</v>
      </c>
      <c r="C426" s="39" t="s">
        <v>26</v>
      </c>
      <c r="D426" s="25" t="s">
        <v>179</v>
      </c>
      <c r="E426" s="25" t="s">
        <v>271</v>
      </c>
      <c r="F426" s="25" t="s">
        <v>272</v>
      </c>
      <c r="G426" s="35">
        <v>9010.26</v>
      </c>
      <c r="H426" s="36" t="s">
        <v>109</v>
      </c>
      <c r="I426" s="37" t="s">
        <v>166</v>
      </c>
      <c r="J426" s="37"/>
    </row>
    <row r="427" ht="13.5" customHeight="1">
      <c r="A427" s="33" t="s">
        <v>417</v>
      </c>
      <c r="B427" s="20" t="s">
        <v>185</v>
      </c>
      <c r="C427" s="39" t="s">
        <v>26</v>
      </c>
      <c r="D427" s="20" t="s">
        <v>179</v>
      </c>
      <c r="E427" s="20" t="s">
        <v>291</v>
      </c>
      <c r="F427" s="20" t="s">
        <v>292</v>
      </c>
      <c r="G427" s="38">
        <v>878.13</v>
      </c>
      <c r="H427" s="36" t="s">
        <v>109</v>
      </c>
      <c r="I427" s="37" t="s">
        <v>166</v>
      </c>
      <c r="J427" s="37"/>
    </row>
    <row r="428" ht="15.0" customHeight="1">
      <c r="A428" s="40" t="s">
        <v>418</v>
      </c>
      <c r="B428" s="3"/>
      <c r="C428" s="3"/>
      <c r="D428" s="3"/>
      <c r="E428" s="3"/>
      <c r="F428" s="4"/>
      <c r="G428" s="41">
        <f>SUM(G420:G427)</f>
        <v>29417.78</v>
      </c>
      <c r="H428" s="4"/>
      <c r="I428" s="42" t="str">
        <f>IF(30000-G428&gt;=0,"  Capacidade residual: R$ "&amp;SUBSTITUTE(SUBSTITUTE(SUBSTITUTE(TEXT(30000-G428,"#,##0.00"),".","|"),",","."),"|",","),"  Período excepcional: R$ "&amp;SUBSTITUTE(SUBSTITUTE(SUBSTITUTE(TEXT(ABS(30000-G428),"#,##0.00"),".","|"),",","."),"|",",")&amp;" acima da ref.")</f>
        <v>  Capacidade residual: R$ 582.22</v>
      </c>
      <c r="J428" s="4"/>
    </row>
    <row r="429" ht="15.75" customHeight="1">
      <c r="A429" s="43" t="s">
        <v>419</v>
      </c>
      <c r="B429" s="3"/>
      <c r="C429" s="3"/>
      <c r="D429" s="3"/>
      <c r="E429" s="3"/>
      <c r="F429" s="3"/>
      <c r="G429" s="3"/>
      <c r="H429" s="3"/>
      <c r="I429" s="3"/>
      <c r="J429" s="4"/>
    </row>
    <row r="430" ht="13.5" customHeight="1">
      <c r="A430" s="33" t="s">
        <v>336</v>
      </c>
      <c r="B430" s="25" t="s">
        <v>200</v>
      </c>
      <c r="C430" s="44" t="s">
        <v>168</v>
      </c>
      <c r="D430" s="25" t="s">
        <v>179</v>
      </c>
      <c r="E430" s="25" t="s">
        <v>335</v>
      </c>
      <c r="F430" s="25" t="s">
        <v>336</v>
      </c>
      <c r="G430" s="35">
        <v>829.67</v>
      </c>
      <c r="H430" s="36" t="s">
        <v>101</v>
      </c>
      <c r="I430" s="37" t="s">
        <v>166</v>
      </c>
      <c r="J430" s="37"/>
    </row>
    <row r="431" ht="13.5" customHeight="1">
      <c r="A431" s="33" t="s">
        <v>336</v>
      </c>
      <c r="B431" s="20" t="s">
        <v>235</v>
      </c>
      <c r="C431" s="44" t="s">
        <v>168</v>
      </c>
      <c r="D431" s="20" t="s">
        <v>179</v>
      </c>
      <c r="E431" s="20" t="s">
        <v>335</v>
      </c>
      <c r="F431" s="20" t="s">
        <v>336</v>
      </c>
      <c r="G431" s="38">
        <v>2990.84</v>
      </c>
      <c r="H431" s="36" t="s">
        <v>109</v>
      </c>
      <c r="I431" s="37" t="s">
        <v>166</v>
      </c>
      <c r="J431" s="37"/>
    </row>
    <row r="432" ht="13.5" customHeight="1">
      <c r="A432" s="33" t="s">
        <v>336</v>
      </c>
      <c r="B432" s="25" t="s">
        <v>194</v>
      </c>
      <c r="C432" s="39" t="s">
        <v>26</v>
      </c>
      <c r="D432" s="25" t="s">
        <v>179</v>
      </c>
      <c r="E432" s="25" t="s">
        <v>271</v>
      </c>
      <c r="F432" s="25" t="s">
        <v>272</v>
      </c>
      <c r="G432" s="35">
        <v>11691.09</v>
      </c>
      <c r="H432" s="36" t="s">
        <v>101</v>
      </c>
      <c r="I432" s="37" t="s">
        <v>166</v>
      </c>
      <c r="J432" s="37"/>
    </row>
    <row r="433" ht="13.5" customHeight="1">
      <c r="A433" s="33" t="s">
        <v>336</v>
      </c>
      <c r="B433" s="20" t="s">
        <v>138</v>
      </c>
      <c r="C433" s="39" t="s">
        <v>26</v>
      </c>
      <c r="D433" s="20" t="s">
        <v>179</v>
      </c>
      <c r="E433" s="20" t="s">
        <v>271</v>
      </c>
      <c r="F433" s="20" t="s">
        <v>272</v>
      </c>
      <c r="G433" s="38">
        <v>11906.58</v>
      </c>
      <c r="H433" s="36" t="s">
        <v>109</v>
      </c>
      <c r="I433" s="37" t="s">
        <v>166</v>
      </c>
      <c r="J433" s="37"/>
    </row>
    <row r="434" ht="27.0" customHeight="1">
      <c r="A434" s="33" t="s">
        <v>336</v>
      </c>
      <c r="B434" s="25" t="s">
        <v>192</v>
      </c>
      <c r="C434" s="39" t="s">
        <v>26</v>
      </c>
      <c r="D434" s="25" t="s">
        <v>179</v>
      </c>
      <c r="E434" s="25" t="s">
        <v>277</v>
      </c>
      <c r="F434" s="25" t="s">
        <v>278</v>
      </c>
      <c r="G434" s="35">
        <v>1675.17</v>
      </c>
      <c r="H434" s="36" t="s">
        <v>101</v>
      </c>
      <c r="I434" s="37" t="s">
        <v>166</v>
      </c>
      <c r="J434" s="37"/>
    </row>
    <row r="435" ht="13.5" customHeight="1">
      <c r="A435" s="33" t="s">
        <v>336</v>
      </c>
      <c r="B435" s="20" t="s">
        <v>191</v>
      </c>
      <c r="C435" s="39" t="s">
        <v>26</v>
      </c>
      <c r="D435" s="20" t="s">
        <v>179</v>
      </c>
      <c r="E435" s="20" t="s">
        <v>296</v>
      </c>
      <c r="F435" s="20" t="s">
        <v>297</v>
      </c>
      <c r="G435" s="38">
        <v>862.74</v>
      </c>
      <c r="H435" s="36" t="s">
        <v>101</v>
      </c>
      <c r="I435" s="37" t="s">
        <v>166</v>
      </c>
      <c r="J435" s="37"/>
    </row>
    <row r="436" ht="15.0" customHeight="1">
      <c r="A436" s="40" t="s">
        <v>420</v>
      </c>
      <c r="B436" s="3"/>
      <c r="C436" s="3"/>
      <c r="D436" s="3"/>
      <c r="E436" s="3"/>
      <c r="F436" s="4"/>
      <c r="G436" s="41">
        <f>SUM(G430:G435)</f>
        <v>29956.09</v>
      </c>
      <c r="H436" s="4"/>
      <c r="I436" s="42" t="str">
        <f>IF(30000-G436&gt;=0,"  Capacidade residual: R$ "&amp;SUBSTITUTE(SUBSTITUTE(SUBSTITUTE(TEXT(30000-G436,"#,##0.00"),".","|"),",","."),"|",","),"  Período excepcional: R$ "&amp;SUBSTITUTE(SUBSTITUTE(SUBSTITUTE(TEXT(ABS(30000-G436),"#,##0.00"),".","|"),",","."),"|",",")&amp;" acima da ref.")</f>
        <v>  Capacidade residual: R$ 43.91</v>
      </c>
      <c r="J436" s="4"/>
    </row>
    <row r="437" ht="15.75" customHeight="1">
      <c r="A437" s="32" t="s">
        <v>421</v>
      </c>
      <c r="B437" s="3"/>
      <c r="C437" s="3"/>
      <c r="D437" s="3"/>
      <c r="E437" s="3"/>
      <c r="F437" s="3"/>
      <c r="G437" s="3"/>
      <c r="H437" s="3"/>
      <c r="I437" s="3"/>
      <c r="J437" s="4"/>
    </row>
    <row r="438" ht="13.5" customHeight="1">
      <c r="A438" s="33" t="s">
        <v>422</v>
      </c>
      <c r="B438" s="25" t="s">
        <v>175</v>
      </c>
      <c r="C438" s="39" t="s">
        <v>26</v>
      </c>
      <c r="D438" s="25" t="s">
        <v>179</v>
      </c>
      <c r="E438" s="25" t="s">
        <v>271</v>
      </c>
      <c r="F438" s="25" t="s">
        <v>272</v>
      </c>
      <c r="G438" s="35">
        <v>15364.76</v>
      </c>
      <c r="H438" s="36" t="s">
        <v>109</v>
      </c>
      <c r="I438" s="37" t="s">
        <v>166</v>
      </c>
      <c r="J438" s="37"/>
    </row>
    <row r="439" ht="13.5" customHeight="1">
      <c r="A439" s="33" t="s">
        <v>422</v>
      </c>
      <c r="B439" s="20" t="s">
        <v>204</v>
      </c>
      <c r="C439" s="39" t="s">
        <v>26</v>
      </c>
      <c r="D439" s="20" t="s">
        <v>179</v>
      </c>
      <c r="E439" s="20" t="s">
        <v>277</v>
      </c>
      <c r="F439" s="20" t="s">
        <v>278</v>
      </c>
      <c r="G439" s="38">
        <v>1519.45</v>
      </c>
      <c r="H439" s="36" t="s">
        <v>101</v>
      </c>
      <c r="I439" s="37" t="s">
        <v>166</v>
      </c>
      <c r="J439" s="37"/>
    </row>
    <row r="440" ht="27.0" customHeight="1">
      <c r="A440" s="33" t="s">
        <v>422</v>
      </c>
      <c r="B440" s="25" t="s">
        <v>217</v>
      </c>
      <c r="C440" s="39" t="s">
        <v>26</v>
      </c>
      <c r="D440" s="25" t="s">
        <v>179</v>
      </c>
      <c r="E440" s="25" t="s">
        <v>277</v>
      </c>
      <c r="F440" s="25" t="s">
        <v>278</v>
      </c>
      <c r="G440" s="35">
        <v>1712.06</v>
      </c>
      <c r="H440" s="36" t="s">
        <v>109</v>
      </c>
      <c r="I440" s="37" t="s">
        <v>166</v>
      </c>
      <c r="J440" s="37"/>
    </row>
    <row r="441" ht="13.5" customHeight="1">
      <c r="A441" s="33" t="s">
        <v>422</v>
      </c>
      <c r="B441" s="20" t="s">
        <v>258</v>
      </c>
      <c r="C441" s="39" t="s">
        <v>26</v>
      </c>
      <c r="D441" s="20" t="s">
        <v>179</v>
      </c>
      <c r="E441" s="20" t="s">
        <v>277</v>
      </c>
      <c r="F441" s="20" t="s">
        <v>278</v>
      </c>
      <c r="G441" s="38">
        <v>1935.13</v>
      </c>
      <c r="H441" s="36" t="s">
        <v>101</v>
      </c>
      <c r="I441" s="37" t="s">
        <v>166</v>
      </c>
      <c r="J441" s="37"/>
    </row>
    <row r="442" ht="13.5" customHeight="1">
      <c r="A442" s="33" t="s">
        <v>422</v>
      </c>
      <c r="B442" s="25" t="s">
        <v>218</v>
      </c>
      <c r="C442" s="39" t="s">
        <v>26</v>
      </c>
      <c r="D442" s="25" t="s">
        <v>179</v>
      </c>
      <c r="E442" s="25" t="s">
        <v>277</v>
      </c>
      <c r="F442" s="25" t="s">
        <v>278</v>
      </c>
      <c r="G442" s="35">
        <v>1972.47</v>
      </c>
      <c r="H442" s="36" t="s">
        <v>101</v>
      </c>
      <c r="I442" s="37" t="s">
        <v>166</v>
      </c>
      <c r="J442" s="37"/>
    </row>
    <row r="443" ht="13.5" customHeight="1">
      <c r="A443" s="33" t="s">
        <v>422</v>
      </c>
      <c r="B443" s="20" t="s">
        <v>131</v>
      </c>
      <c r="C443" s="39" t="s">
        <v>26</v>
      </c>
      <c r="D443" s="20" t="s">
        <v>179</v>
      </c>
      <c r="E443" s="20" t="s">
        <v>277</v>
      </c>
      <c r="F443" s="20" t="s">
        <v>278</v>
      </c>
      <c r="G443" s="38">
        <v>3590.95</v>
      </c>
      <c r="H443" s="36" t="s">
        <v>109</v>
      </c>
      <c r="I443" s="37" t="s">
        <v>166</v>
      </c>
      <c r="J443" s="37"/>
    </row>
    <row r="444" ht="27.0" customHeight="1">
      <c r="A444" s="33" t="s">
        <v>422</v>
      </c>
      <c r="B444" s="25" t="s">
        <v>183</v>
      </c>
      <c r="C444" s="39" t="s">
        <v>26</v>
      </c>
      <c r="D444" s="25" t="s">
        <v>179</v>
      </c>
      <c r="E444" s="25" t="s">
        <v>277</v>
      </c>
      <c r="F444" s="25" t="s">
        <v>278</v>
      </c>
      <c r="G444" s="35">
        <v>3724.63</v>
      </c>
      <c r="H444" s="36" t="s">
        <v>109</v>
      </c>
      <c r="I444" s="37" t="s">
        <v>166</v>
      </c>
      <c r="J444" s="37"/>
    </row>
    <row r="445" ht="15.0" customHeight="1">
      <c r="A445" s="40" t="s">
        <v>423</v>
      </c>
      <c r="B445" s="3"/>
      <c r="C445" s="3"/>
      <c r="D445" s="3"/>
      <c r="E445" s="3"/>
      <c r="F445" s="4"/>
      <c r="G445" s="41">
        <f>SUM(G438:G444)</f>
        <v>29819.45</v>
      </c>
      <c r="H445" s="4"/>
      <c r="I445" s="42" t="str">
        <f>IF(30000-G445&gt;=0,"  Capacidade residual: R$ "&amp;SUBSTITUTE(SUBSTITUTE(SUBSTITUTE(TEXT(30000-G445,"#,##0.00"),".","|"),",","."),"|",","),"  Período excepcional: R$ "&amp;SUBSTITUTE(SUBSTITUTE(SUBSTITUTE(TEXT(ABS(30000-G445),"#,##0.00"),".","|"),",","."),"|",",")&amp;" acima da ref.")</f>
        <v>  Capacidade residual: R$ 180.55</v>
      </c>
      <c r="J445" s="4"/>
    </row>
    <row r="446" ht="15.75" customHeight="1">
      <c r="A446" s="43" t="s">
        <v>424</v>
      </c>
      <c r="B446" s="3"/>
      <c r="C446" s="3"/>
      <c r="D446" s="3"/>
      <c r="E446" s="3"/>
      <c r="F446" s="3"/>
      <c r="G446" s="3"/>
      <c r="H446" s="3"/>
      <c r="I446" s="3"/>
      <c r="J446" s="4"/>
    </row>
    <row r="447" ht="13.5" customHeight="1">
      <c r="A447" s="33" t="s">
        <v>425</v>
      </c>
      <c r="B447" s="25" t="s">
        <v>24</v>
      </c>
      <c r="C447" s="39" t="s">
        <v>26</v>
      </c>
      <c r="D447" s="25" t="s">
        <v>179</v>
      </c>
      <c r="E447" s="25" t="s">
        <v>271</v>
      </c>
      <c r="F447" s="25" t="s">
        <v>272</v>
      </c>
      <c r="G447" s="35">
        <v>27195.69</v>
      </c>
      <c r="H447" s="36" t="s">
        <v>109</v>
      </c>
      <c r="I447" s="37" t="s">
        <v>166</v>
      </c>
      <c r="J447" s="37"/>
    </row>
    <row r="448" ht="27.0" customHeight="1">
      <c r="A448" s="33" t="s">
        <v>425</v>
      </c>
      <c r="B448" s="20" t="s">
        <v>192</v>
      </c>
      <c r="C448" s="39" t="s">
        <v>26</v>
      </c>
      <c r="D448" s="20" t="s">
        <v>179</v>
      </c>
      <c r="E448" s="20" t="s">
        <v>279</v>
      </c>
      <c r="F448" s="20" t="s">
        <v>280</v>
      </c>
      <c r="G448" s="38">
        <v>1675.17</v>
      </c>
      <c r="H448" s="36" t="s">
        <v>101</v>
      </c>
      <c r="I448" s="37" t="s">
        <v>166</v>
      </c>
      <c r="J448" s="37"/>
    </row>
    <row r="449" ht="13.5" customHeight="1">
      <c r="A449" s="33" t="s">
        <v>425</v>
      </c>
      <c r="B449" s="25" t="s">
        <v>185</v>
      </c>
      <c r="C449" s="39" t="s">
        <v>26</v>
      </c>
      <c r="D449" s="25" t="s">
        <v>179</v>
      </c>
      <c r="E449" s="25" t="s">
        <v>296</v>
      </c>
      <c r="F449" s="25" t="s">
        <v>297</v>
      </c>
      <c r="G449" s="35">
        <v>878.13</v>
      </c>
      <c r="H449" s="36" t="s">
        <v>109</v>
      </c>
      <c r="I449" s="37" t="s">
        <v>166</v>
      </c>
      <c r="J449" s="37"/>
    </row>
    <row r="450" ht="15.0" customHeight="1">
      <c r="A450" s="40" t="s">
        <v>426</v>
      </c>
      <c r="B450" s="3"/>
      <c r="C450" s="3"/>
      <c r="D450" s="3"/>
      <c r="E450" s="3"/>
      <c r="F450" s="4"/>
      <c r="G450" s="41">
        <f>SUM(G447:G449)</f>
        <v>29748.99</v>
      </c>
      <c r="H450" s="4"/>
      <c r="I450" s="42" t="str">
        <f>IF(30000-G450&gt;=0,"  Capacidade residual: R$ "&amp;SUBSTITUTE(SUBSTITUTE(SUBSTITUTE(TEXT(30000-G450,"#,##0.00"),".","|"),",","."),"|",","),"  Período excepcional: R$ "&amp;SUBSTITUTE(SUBSTITUTE(SUBSTITUTE(TEXT(ABS(30000-G450),"#,##0.00"),".","|"),",","."),"|",",")&amp;" acima da ref.")</f>
        <v>  Capacidade residual: R$ 251.01</v>
      </c>
      <c r="J450" s="4"/>
    </row>
    <row r="451" ht="15.75" customHeight="1">
      <c r="A451" s="32" t="s">
        <v>427</v>
      </c>
      <c r="B451" s="3"/>
      <c r="C451" s="3"/>
      <c r="D451" s="3"/>
      <c r="E451" s="3"/>
      <c r="F451" s="3"/>
      <c r="G451" s="3"/>
      <c r="H451" s="3"/>
      <c r="I451" s="3"/>
      <c r="J451" s="4"/>
    </row>
    <row r="452" ht="13.5" customHeight="1">
      <c r="A452" s="33" t="s">
        <v>215</v>
      </c>
      <c r="B452" s="25" t="s">
        <v>134</v>
      </c>
      <c r="C452" s="39" t="s">
        <v>26</v>
      </c>
      <c r="D452" s="25" t="s">
        <v>179</v>
      </c>
      <c r="E452" s="25" t="s">
        <v>271</v>
      </c>
      <c r="F452" s="25" t="s">
        <v>272</v>
      </c>
      <c r="G452" s="35">
        <v>28673.32</v>
      </c>
      <c r="H452" s="36" t="s">
        <v>101</v>
      </c>
      <c r="I452" s="37" t="s">
        <v>166</v>
      </c>
      <c r="J452" s="37"/>
    </row>
    <row r="453" ht="13.5" customHeight="1">
      <c r="A453" s="33" t="s">
        <v>215</v>
      </c>
      <c r="B453" s="20" t="s">
        <v>191</v>
      </c>
      <c r="C453" s="39" t="s">
        <v>26</v>
      </c>
      <c r="D453" s="20" t="s">
        <v>179</v>
      </c>
      <c r="E453" s="20" t="s">
        <v>305</v>
      </c>
      <c r="F453" s="20" t="s">
        <v>306</v>
      </c>
      <c r="G453" s="38">
        <v>862.74</v>
      </c>
      <c r="H453" s="36" t="s">
        <v>101</v>
      </c>
      <c r="I453" s="37" t="s">
        <v>166</v>
      </c>
      <c r="J453" s="37"/>
    </row>
    <row r="454" ht="15.0" customHeight="1">
      <c r="A454" s="40" t="s">
        <v>428</v>
      </c>
      <c r="B454" s="3"/>
      <c r="C454" s="3"/>
      <c r="D454" s="3"/>
      <c r="E454" s="3"/>
      <c r="F454" s="4"/>
      <c r="G454" s="41">
        <f>SUM(G452:G453)</f>
        <v>29536.06</v>
      </c>
      <c r="H454" s="4"/>
      <c r="I454" s="42" t="str">
        <f>IF(30000-G454&gt;=0,"  Capacidade residual: R$ "&amp;SUBSTITUTE(SUBSTITUTE(SUBSTITUTE(TEXT(30000-G454,"#,##0.00"),".","|"),",","."),"|",","),"  Período excepcional: R$ "&amp;SUBSTITUTE(SUBSTITUTE(SUBSTITUTE(TEXT(ABS(30000-G454),"#,##0.00"),".","|"),",","."),"|",",")&amp;" acima da ref.")</f>
        <v>  Capacidade residual: R$ 463.94</v>
      </c>
      <c r="J454" s="4"/>
    </row>
    <row r="455" ht="15.75" customHeight="1">
      <c r="A455" s="43" t="s">
        <v>429</v>
      </c>
      <c r="B455" s="3"/>
      <c r="C455" s="3"/>
      <c r="D455" s="3"/>
      <c r="E455" s="3"/>
      <c r="F455" s="3"/>
      <c r="G455" s="3"/>
      <c r="H455" s="3"/>
      <c r="I455" s="3"/>
      <c r="J455" s="4"/>
    </row>
    <row r="456" ht="13.5" customHeight="1">
      <c r="A456" s="33" t="s">
        <v>430</v>
      </c>
      <c r="B456" s="25" t="s">
        <v>236</v>
      </c>
      <c r="C456" s="39" t="s">
        <v>26</v>
      </c>
      <c r="D456" s="25" t="s">
        <v>179</v>
      </c>
      <c r="E456" s="25" t="s">
        <v>277</v>
      </c>
      <c r="F456" s="25" t="s">
        <v>278</v>
      </c>
      <c r="G456" s="35">
        <v>4012.1</v>
      </c>
      <c r="H456" s="36" t="s">
        <v>109</v>
      </c>
      <c r="I456" s="37" t="s">
        <v>166</v>
      </c>
      <c r="J456" s="37"/>
    </row>
    <row r="457" ht="13.5" customHeight="1">
      <c r="A457" s="33" t="s">
        <v>430</v>
      </c>
      <c r="B457" s="20" t="s">
        <v>145</v>
      </c>
      <c r="C457" s="39" t="s">
        <v>26</v>
      </c>
      <c r="D457" s="20" t="s">
        <v>179</v>
      </c>
      <c r="E457" s="20" t="s">
        <v>277</v>
      </c>
      <c r="F457" s="20" t="s">
        <v>278</v>
      </c>
      <c r="G457" s="38">
        <v>4747.13</v>
      </c>
      <c r="H457" s="36" t="s">
        <v>101</v>
      </c>
      <c r="I457" s="37" t="s">
        <v>166</v>
      </c>
      <c r="J457" s="37"/>
    </row>
    <row r="458" ht="13.5" customHeight="1">
      <c r="A458" s="33" t="s">
        <v>430</v>
      </c>
      <c r="B458" s="25" t="s">
        <v>163</v>
      </c>
      <c r="C458" s="39" t="s">
        <v>26</v>
      </c>
      <c r="D458" s="25" t="s">
        <v>179</v>
      </c>
      <c r="E458" s="25" t="s">
        <v>277</v>
      </c>
      <c r="F458" s="25" t="s">
        <v>278</v>
      </c>
      <c r="G458" s="35">
        <v>9010.26</v>
      </c>
      <c r="H458" s="36" t="s">
        <v>109</v>
      </c>
      <c r="I458" s="37" t="s">
        <v>166</v>
      </c>
      <c r="J458" s="37"/>
    </row>
    <row r="459" ht="13.5" customHeight="1">
      <c r="A459" s="33" t="s">
        <v>430</v>
      </c>
      <c r="B459" s="20" t="s">
        <v>194</v>
      </c>
      <c r="C459" s="39" t="s">
        <v>26</v>
      </c>
      <c r="D459" s="20" t="s">
        <v>179</v>
      </c>
      <c r="E459" s="20" t="s">
        <v>277</v>
      </c>
      <c r="F459" s="20" t="s">
        <v>278</v>
      </c>
      <c r="G459" s="38">
        <v>11691.09</v>
      </c>
      <c r="H459" s="36" t="s">
        <v>101</v>
      </c>
      <c r="I459" s="37" t="s">
        <v>166</v>
      </c>
      <c r="J459" s="37"/>
    </row>
    <row r="460" ht="15.0" customHeight="1">
      <c r="A460" s="40" t="s">
        <v>431</v>
      </c>
      <c r="B460" s="3"/>
      <c r="C460" s="3"/>
      <c r="D460" s="3"/>
      <c r="E460" s="3"/>
      <c r="F460" s="4"/>
      <c r="G460" s="41">
        <f>SUM(G456:G459)</f>
        <v>29460.58</v>
      </c>
      <c r="H460" s="4"/>
      <c r="I460" s="42" t="str">
        <f>IF(30000-G460&gt;=0,"  Capacidade residual: R$ "&amp;SUBSTITUTE(SUBSTITUTE(SUBSTITUTE(TEXT(30000-G460,"#,##0.00"),".","|"),",","."),"|",","),"  Período excepcional: R$ "&amp;SUBSTITUTE(SUBSTITUTE(SUBSTITUTE(TEXT(ABS(30000-G460),"#,##0.00"),".","|"),",","."),"|",",")&amp;" acima da ref.")</f>
        <v>  Capacidade residual: R$ 539.42</v>
      </c>
      <c r="J460" s="4"/>
    </row>
    <row r="461" ht="15.75" customHeight="1">
      <c r="A461" s="32" t="s">
        <v>432</v>
      </c>
      <c r="B461" s="3"/>
      <c r="C461" s="3"/>
      <c r="D461" s="3"/>
      <c r="E461" s="3"/>
      <c r="F461" s="3"/>
      <c r="G461" s="3"/>
      <c r="H461" s="3"/>
      <c r="I461" s="3"/>
      <c r="J461" s="4"/>
    </row>
    <row r="462" ht="13.5" customHeight="1">
      <c r="A462" s="33" t="s">
        <v>239</v>
      </c>
      <c r="B462" s="25" t="s">
        <v>138</v>
      </c>
      <c r="C462" s="39" t="s">
        <v>26</v>
      </c>
      <c r="D462" s="25" t="s">
        <v>179</v>
      </c>
      <c r="E462" s="25" t="s">
        <v>277</v>
      </c>
      <c r="F462" s="25" t="s">
        <v>278</v>
      </c>
      <c r="G462" s="35">
        <v>11906.58</v>
      </c>
      <c r="H462" s="36" t="s">
        <v>109</v>
      </c>
      <c r="I462" s="37" t="s">
        <v>166</v>
      </c>
      <c r="J462" s="37"/>
    </row>
    <row r="463" ht="13.5" customHeight="1">
      <c r="A463" s="33" t="s">
        <v>239</v>
      </c>
      <c r="B463" s="20" t="s">
        <v>175</v>
      </c>
      <c r="C463" s="39" t="s">
        <v>26</v>
      </c>
      <c r="D463" s="20" t="s">
        <v>179</v>
      </c>
      <c r="E463" s="20" t="s">
        <v>277</v>
      </c>
      <c r="F463" s="20" t="s">
        <v>278</v>
      </c>
      <c r="G463" s="38">
        <v>15364.76</v>
      </c>
      <c r="H463" s="36" t="s">
        <v>109</v>
      </c>
      <c r="I463" s="37" t="s">
        <v>166</v>
      </c>
      <c r="J463" s="37"/>
    </row>
    <row r="464" ht="27.0" customHeight="1">
      <c r="A464" s="33" t="s">
        <v>239</v>
      </c>
      <c r="B464" s="25" t="s">
        <v>217</v>
      </c>
      <c r="C464" s="39" t="s">
        <v>26</v>
      </c>
      <c r="D464" s="25" t="s">
        <v>179</v>
      </c>
      <c r="E464" s="25" t="s">
        <v>279</v>
      </c>
      <c r="F464" s="25" t="s">
        <v>280</v>
      </c>
      <c r="G464" s="35">
        <v>1712.06</v>
      </c>
      <c r="H464" s="36" t="s">
        <v>109</v>
      </c>
      <c r="I464" s="37" t="s">
        <v>166</v>
      </c>
      <c r="J464" s="37"/>
    </row>
    <row r="465" ht="13.5" customHeight="1">
      <c r="A465" s="33" t="s">
        <v>239</v>
      </c>
      <c r="B465" s="20" t="s">
        <v>185</v>
      </c>
      <c r="C465" s="39" t="s">
        <v>26</v>
      </c>
      <c r="D465" s="20" t="s">
        <v>179</v>
      </c>
      <c r="E465" s="20" t="s">
        <v>305</v>
      </c>
      <c r="F465" s="20" t="s">
        <v>306</v>
      </c>
      <c r="G465" s="38">
        <v>878.13</v>
      </c>
      <c r="H465" s="36" t="s">
        <v>109</v>
      </c>
      <c r="I465" s="37" t="s">
        <v>166</v>
      </c>
      <c r="J465" s="37"/>
    </row>
    <row r="466" ht="15.0" customHeight="1">
      <c r="A466" s="40" t="s">
        <v>433</v>
      </c>
      <c r="B466" s="3"/>
      <c r="C466" s="3"/>
      <c r="D466" s="3"/>
      <c r="E466" s="3"/>
      <c r="F466" s="4"/>
      <c r="G466" s="41">
        <f>SUM(G462:G465)</f>
        <v>29861.53</v>
      </c>
      <c r="H466" s="4"/>
      <c r="I466" s="42" t="str">
        <f>IF(30000-G466&gt;=0,"  Capacidade residual: R$ "&amp;SUBSTITUTE(SUBSTITUTE(SUBSTITUTE(TEXT(30000-G466,"#,##0.00"),".","|"),",","."),"|",","),"  Período excepcional: R$ "&amp;SUBSTITUTE(SUBSTITUTE(SUBSTITUTE(TEXT(ABS(30000-G466),"#,##0.00"),".","|"),",","."),"|",",")&amp;" acima da ref.")</f>
        <v>  Capacidade residual: R$ 138.47</v>
      </c>
      <c r="J466" s="4"/>
    </row>
    <row r="467" ht="15.75" customHeight="1">
      <c r="A467" s="43" t="s">
        <v>434</v>
      </c>
      <c r="B467" s="3"/>
      <c r="C467" s="3"/>
      <c r="D467" s="3"/>
      <c r="E467" s="3"/>
      <c r="F467" s="3"/>
      <c r="G467" s="3"/>
      <c r="H467" s="3"/>
      <c r="I467" s="3"/>
      <c r="J467" s="4"/>
    </row>
    <row r="468" ht="13.5" customHeight="1">
      <c r="A468" s="33" t="s">
        <v>435</v>
      </c>
      <c r="B468" s="25" t="s">
        <v>200</v>
      </c>
      <c r="C468" s="44" t="s">
        <v>168</v>
      </c>
      <c r="D468" s="25" t="s">
        <v>179</v>
      </c>
      <c r="E468" s="25" t="s">
        <v>353</v>
      </c>
      <c r="F468" s="25" t="s">
        <v>354</v>
      </c>
      <c r="G468" s="35">
        <v>829.67</v>
      </c>
      <c r="H468" s="36" t="s">
        <v>101</v>
      </c>
      <c r="I468" s="37" t="s">
        <v>166</v>
      </c>
      <c r="J468" s="37"/>
    </row>
    <row r="469" ht="13.5" customHeight="1">
      <c r="A469" s="33" t="s">
        <v>435</v>
      </c>
      <c r="B469" s="20" t="s">
        <v>141</v>
      </c>
      <c r="C469" s="39" t="s">
        <v>26</v>
      </c>
      <c r="D469" s="20" t="s">
        <v>179</v>
      </c>
      <c r="E469" s="20" t="s">
        <v>268</v>
      </c>
      <c r="F469" s="20" t="s">
        <v>140</v>
      </c>
      <c r="G469" s="38">
        <v>39215.03</v>
      </c>
      <c r="H469" s="36" t="s">
        <v>101</v>
      </c>
      <c r="I469" s="37" t="s">
        <v>166</v>
      </c>
      <c r="J469" s="37"/>
    </row>
    <row r="470" ht="13.5" customHeight="1">
      <c r="A470" s="33" t="s">
        <v>435</v>
      </c>
      <c r="B470" s="25" t="s">
        <v>24</v>
      </c>
      <c r="C470" s="39" t="s">
        <v>26</v>
      </c>
      <c r="D470" s="25" t="s">
        <v>179</v>
      </c>
      <c r="E470" s="25" t="s">
        <v>277</v>
      </c>
      <c r="F470" s="25" t="s">
        <v>278</v>
      </c>
      <c r="G470" s="35">
        <v>27195.69</v>
      </c>
      <c r="H470" s="36" t="s">
        <v>109</v>
      </c>
      <c r="I470" s="37" t="s">
        <v>166</v>
      </c>
      <c r="J470" s="37"/>
    </row>
    <row r="471" ht="13.5" customHeight="1">
      <c r="A471" s="33" t="s">
        <v>435</v>
      </c>
      <c r="B471" s="20" t="s">
        <v>218</v>
      </c>
      <c r="C471" s="39" t="s">
        <v>26</v>
      </c>
      <c r="D471" s="20" t="s">
        <v>179</v>
      </c>
      <c r="E471" s="20" t="s">
        <v>279</v>
      </c>
      <c r="F471" s="20" t="s">
        <v>280</v>
      </c>
      <c r="G471" s="38">
        <v>1972.47</v>
      </c>
      <c r="H471" s="36" t="s">
        <v>101</v>
      </c>
      <c r="I471" s="37" t="s">
        <v>166</v>
      </c>
      <c r="J471" s="37"/>
    </row>
    <row r="472" ht="15.0" customHeight="1">
      <c r="A472" s="40" t="s">
        <v>436</v>
      </c>
      <c r="B472" s="3"/>
      <c r="C472" s="3"/>
      <c r="D472" s="3"/>
      <c r="E472" s="3"/>
      <c r="F472" s="4"/>
      <c r="G472" s="41">
        <f>SUM(G468:G471)</f>
        <v>69212.86</v>
      </c>
      <c r="H472" s="4"/>
      <c r="I472" s="42" t="str">
        <f>IF(30000-G472&gt;=0,"  Capacidade residual: R$ "&amp;SUBSTITUTE(SUBSTITUTE(SUBSTITUTE(TEXT(30000-G472,"#,##0.00"),".","|"),",","."),"|",","),"  Período excepcional: R$ "&amp;SUBSTITUTE(SUBSTITUTE(SUBSTITUTE(TEXT(ABS(30000-G472),"#,##0.00"),".","|"),",","."),"|",",")&amp;" acima da ref.")</f>
        <v>  Período excepcional: R$ 39,212.86 acima da ref.</v>
      </c>
      <c r="J472" s="4"/>
    </row>
    <row r="473" ht="15.75" customHeight="1">
      <c r="A473" s="32" t="s">
        <v>437</v>
      </c>
      <c r="B473" s="3"/>
      <c r="C473" s="3"/>
      <c r="D473" s="3"/>
      <c r="E473" s="3"/>
      <c r="F473" s="3"/>
      <c r="G473" s="3"/>
      <c r="H473" s="3"/>
      <c r="I473" s="3"/>
      <c r="J473" s="4"/>
    </row>
    <row r="474" ht="13.5" customHeight="1">
      <c r="A474" s="33" t="s">
        <v>438</v>
      </c>
      <c r="B474" s="25" t="s">
        <v>200</v>
      </c>
      <c r="C474" s="44" t="s">
        <v>168</v>
      </c>
      <c r="D474" s="25" t="s">
        <v>179</v>
      </c>
      <c r="E474" s="25" t="s">
        <v>361</v>
      </c>
      <c r="F474" s="25" t="s">
        <v>133</v>
      </c>
      <c r="G474" s="35">
        <v>829.67</v>
      </c>
      <c r="H474" s="36" t="s">
        <v>101</v>
      </c>
      <c r="I474" s="37" t="s">
        <v>166</v>
      </c>
      <c r="J474" s="37"/>
    </row>
    <row r="475" ht="13.5" customHeight="1">
      <c r="A475" s="33" t="s">
        <v>438</v>
      </c>
      <c r="B475" s="20" t="s">
        <v>134</v>
      </c>
      <c r="C475" s="39" t="s">
        <v>26</v>
      </c>
      <c r="D475" s="20" t="s">
        <v>179</v>
      </c>
      <c r="E475" s="20" t="s">
        <v>277</v>
      </c>
      <c r="F475" s="20" t="s">
        <v>278</v>
      </c>
      <c r="G475" s="38">
        <v>28673.32</v>
      </c>
      <c r="H475" s="36" t="s">
        <v>101</v>
      </c>
      <c r="I475" s="37" t="s">
        <v>166</v>
      </c>
      <c r="J475" s="37"/>
    </row>
    <row r="476" ht="15.0" customHeight="1">
      <c r="A476" s="40" t="s">
        <v>439</v>
      </c>
      <c r="B476" s="3"/>
      <c r="C476" s="3"/>
      <c r="D476" s="3"/>
      <c r="E476" s="3"/>
      <c r="F476" s="4"/>
      <c r="G476" s="41">
        <f>SUM(G474:G475)</f>
        <v>29502.99</v>
      </c>
      <c r="H476" s="4"/>
      <c r="I476" s="42" t="str">
        <f>IF(30000-G476&gt;=0,"  Capacidade residual: R$ "&amp;SUBSTITUTE(SUBSTITUTE(SUBSTITUTE(TEXT(30000-G476,"#,##0.00"),".","|"),",","."),"|",","),"  Período excepcional: R$ "&amp;SUBSTITUTE(SUBSTITUTE(SUBSTITUTE(TEXT(ABS(30000-G476),"#,##0.00"),".","|"),",","."),"|",",")&amp;" acima da ref.")</f>
        <v>  Capacidade residual: R$ 497.01</v>
      </c>
      <c r="J476" s="4"/>
    </row>
    <row r="477" ht="15.75" customHeight="1">
      <c r="A477" s="43" t="s">
        <v>440</v>
      </c>
      <c r="B477" s="3"/>
      <c r="C477" s="3"/>
      <c r="D477" s="3"/>
      <c r="E477" s="3"/>
      <c r="F477" s="3"/>
      <c r="G477" s="3"/>
      <c r="H477" s="3"/>
      <c r="I477" s="3"/>
      <c r="J477" s="4"/>
    </row>
    <row r="478" ht="13.5" customHeight="1">
      <c r="A478" s="33" t="s">
        <v>201</v>
      </c>
      <c r="B478" s="25" t="s">
        <v>200</v>
      </c>
      <c r="C478" s="44" t="s">
        <v>168</v>
      </c>
      <c r="D478" s="25" t="s">
        <v>179</v>
      </c>
      <c r="E478" s="25" t="s">
        <v>372</v>
      </c>
      <c r="F478" s="25" t="s">
        <v>373</v>
      </c>
      <c r="G478" s="35">
        <v>829.67</v>
      </c>
      <c r="H478" s="36" t="s">
        <v>101</v>
      </c>
      <c r="I478" s="37" t="s">
        <v>166</v>
      </c>
      <c r="J478" s="37"/>
    </row>
    <row r="479" ht="13.5" customHeight="1">
      <c r="A479" s="33" t="s">
        <v>201</v>
      </c>
      <c r="B479" s="20" t="s">
        <v>148</v>
      </c>
      <c r="C479" s="39" t="s">
        <v>26</v>
      </c>
      <c r="D479" s="20" t="s">
        <v>179</v>
      </c>
      <c r="E479" s="20" t="s">
        <v>241</v>
      </c>
      <c r="F479" s="20" t="s">
        <v>201</v>
      </c>
      <c r="G479" s="38">
        <v>3778.11</v>
      </c>
      <c r="H479" s="36" t="s">
        <v>109</v>
      </c>
      <c r="I479" s="37" t="s">
        <v>166</v>
      </c>
      <c r="J479" s="37"/>
    </row>
    <row r="480" ht="13.5" customHeight="1">
      <c r="A480" s="33" t="s">
        <v>201</v>
      </c>
      <c r="B480" s="25" t="s">
        <v>204</v>
      </c>
      <c r="C480" s="39" t="s">
        <v>26</v>
      </c>
      <c r="D480" s="25" t="s">
        <v>179</v>
      </c>
      <c r="E480" s="25" t="s">
        <v>279</v>
      </c>
      <c r="F480" s="25" t="s">
        <v>280</v>
      </c>
      <c r="G480" s="35">
        <v>1519.45</v>
      </c>
      <c r="H480" s="36" t="s">
        <v>101</v>
      </c>
      <c r="I480" s="37" t="s">
        <v>166</v>
      </c>
      <c r="J480" s="37"/>
    </row>
    <row r="481" ht="13.5" customHeight="1">
      <c r="A481" s="33" t="s">
        <v>201</v>
      </c>
      <c r="B481" s="20" t="s">
        <v>258</v>
      </c>
      <c r="C481" s="39" t="s">
        <v>26</v>
      </c>
      <c r="D481" s="20" t="s">
        <v>179</v>
      </c>
      <c r="E481" s="20" t="s">
        <v>279</v>
      </c>
      <c r="F481" s="20" t="s">
        <v>280</v>
      </c>
      <c r="G481" s="38">
        <v>1935.13</v>
      </c>
      <c r="H481" s="36" t="s">
        <v>101</v>
      </c>
      <c r="I481" s="37" t="s">
        <v>166</v>
      </c>
      <c r="J481" s="37"/>
    </row>
    <row r="482" ht="13.5" customHeight="1">
      <c r="A482" s="33" t="s">
        <v>201</v>
      </c>
      <c r="B482" s="25" t="s">
        <v>131</v>
      </c>
      <c r="C482" s="39" t="s">
        <v>26</v>
      </c>
      <c r="D482" s="25" t="s">
        <v>179</v>
      </c>
      <c r="E482" s="25" t="s">
        <v>279</v>
      </c>
      <c r="F482" s="25" t="s">
        <v>280</v>
      </c>
      <c r="G482" s="35">
        <v>3590.95</v>
      </c>
      <c r="H482" s="36" t="s">
        <v>109</v>
      </c>
      <c r="I482" s="37" t="s">
        <v>166</v>
      </c>
      <c r="J482" s="37"/>
    </row>
    <row r="483" ht="27.0" customHeight="1">
      <c r="A483" s="33" t="s">
        <v>201</v>
      </c>
      <c r="B483" s="20" t="s">
        <v>183</v>
      </c>
      <c r="C483" s="39" t="s">
        <v>26</v>
      </c>
      <c r="D483" s="20" t="s">
        <v>179</v>
      </c>
      <c r="E483" s="20" t="s">
        <v>279</v>
      </c>
      <c r="F483" s="20" t="s">
        <v>280</v>
      </c>
      <c r="G483" s="38">
        <v>3724.63</v>
      </c>
      <c r="H483" s="36" t="s">
        <v>109</v>
      </c>
      <c r="I483" s="37" t="s">
        <v>166</v>
      </c>
      <c r="J483" s="37"/>
    </row>
    <row r="484" ht="13.5" customHeight="1">
      <c r="A484" s="33" t="s">
        <v>201</v>
      </c>
      <c r="B484" s="25" t="s">
        <v>236</v>
      </c>
      <c r="C484" s="39" t="s">
        <v>26</v>
      </c>
      <c r="D484" s="25" t="s">
        <v>179</v>
      </c>
      <c r="E484" s="25" t="s">
        <v>279</v>
      </c>
      <c r="F484" s="25" t="s">
        <v>280</v>
      </c>
      <c r="G484" s="35">
        <v>4012.1</v>
      </c>
      <c r="H484" s="36" t="s">
        <v>109</v>
      </c>
      <c r="I484" s="37" t="s">
        <v>166</v>
      </c>
      <c r="J484" s="37"/>
    </row>
    <row r="485" ht="13.5" customHeight="1">
      <c r="A485" s="33" t="s">
        <v>201</v>
      </c>
      <c r="B485" s="20" t="s">
        <v>145</v>
      </c>
      <c r="C485" s="39" t="s">
        <v>26</v>
      </c>
      <c r="D485" s="20" t="s">
        <v>179</v>
      </c>
      <c r="E485" s="20" t="s">
        <v>279</v>
      </c>
      <c r="F485" s="20" t="s">
        <v>280</v>
      </c>
      <c r="G485" s="38">
        <v>4747.13</v>
      </c>
      <c r="H485" s="36" t="s">
        <v>101</v>
      </c>
      <c r="I485" s="37" t="s">
        <v>166</v>
      </c>
      <c r="J485" s="37"/>
    </row>
    <row r="486" ht="13.5" customHeight="1">
      <c r="A486" s="33" t="s">
        <v>201</v>
      </c>
      <c r="B486" s="25" t="s">
        <v>163</v>
      </c>
      <c r="C486" s="39" t="s">
        <v>26</v>
      </c>
      <c r="D486" s="25" t="s">
        <v>179</v>
      </c>
      <c r="E486" s="25" t="s">
        <v>279</v>
      </c>
      <c r="F486" s="25" t="s">
        <v>280</v>
      </c>
      <c r="G486" s="35">
        <v>9010.26</v>
      </c>
      <c r="H486" s="36" t="s">
        <v>109</v>
      </c>
      <c r="I486" s="37" t="s">
        <v>166</v>
      </c>
      <c r="J486" s="37"/>
    </row>
    <row r="487" ht="15.0" customHeight="1">
      <c r="A487" s="40" t="s">
        <v>441</v>
      </c>
      <c r="B487" s="3"/>
      <c r="C487" s="3"/>
      <c r="D487" s="3"/>
      <c r="E487" s="3"/>
      <c r="F487" s="4"/>
      <c r="G487" s="41">
        <f>SUM(G478:G486)</f>
        <v>33147.43</v>
      </c>
      <c r="H487" s="4"/>
      <c r="I487" s="42" t="str">
        <f>IF(30000-G487&gt;=0,"  Capacidade residual: R$ "&amp;SUBSTITUTE(SUBSTITUTE(SUBSTITUTE(TEXT(30000-G487,"#,##0.00"),".","|"),",","."),"|",","),"  Período excepcional: R$ "&amp;SUBSTITUTE(SUBSTITUTE(SUBSTITUTE(TEXT(ABS(30000-G487),"#,##0.00"),".","|"),",","."),"|",",")&amp;" acima da ref.")</f>
        <v>  Período excepcional: R$ 3,147.43 acima da ref.</v>
      </c>
      <c r="J487" s="4"/>
    </row>
    <row r="488" ht="15.75" customHeight="1">
      <c r="A488" s="32" t="s">
        <v>442</v>
      </c>
      <c r="B488" s="3"/>
      <c r="C488" s="3"/>
      <c r="D488" s="3"/>
      <c r="E488" s="3"/>
      <c r="F488" s="3"/>
      <c r="G488" s="3"/>
      <c r="H488" s="3"/>
      <c r="I488" s="3"/>
      <c r="J488" s="4"/>
    </row>
    <row r="489" ht="13.5" customHeight="1">
      <c r="A489" s="33" t="s">
        <v>443</v>
      </c>
      <c r="B489" s="25" t="s">
        <v>194</v>
      </c>
      <c r="C489" s="39" t="s">
        <v>26</v>
      </c>
      <c r="D489" s="25" t="s">
        <v>179</v>
      </c>
      <c r="E489" s="25" t="s">
        <v>279</v>
      </c>
      <c r="F489" s="25" t="s">
        <v>280</v>
      </c>
      <c r="G489" s="35">
        <v>11691.09</v>
      </c>
      <c r="H489" s="36" t="s">
        <v>101</v>
      </c>
      <c r="I489" s="37" t="s">
        <v>166</v>
      </c>
      <c r="J489" s="37"/>
    </row>
    <row r="490" ht="13.5" customHeight="1">
      <c r="A490" s="33" t="s">
        <v>443</v>
      </c>
      <c r="B490" s="20" t="s">
        <v>138</v>
      </c>
      <c r="C490" s="39" t="s">
        <v>26</v>
      </c>
      <c r="D490" s="20" t="s">
        <v>179</v>
      </c>
      <c r="E490" s="20" t="s">
        <v>279</v>
      </c>
      <c r="F490" s="20" t="s">
        <v>280</v>
      </c>
      <c r="G490" s="38">
        <v>11906.58</v>
      </c>
      <c r="H490" s="36" t="s">
        <v>109</v>
      </c>
      <c r="I490" s="37" t="s">
        <v>166</v>
      </c>
      <c r="J490" s="37"/>
    </row>
    <row r="491" ht="27.0" customHeight="1">
      <c r="A491" s="33" t="s">
        <v>443</v>
      </c>
      <c r="B491" s="25" t="s">
        <v>192</v>
      </c>
      <c r="C491" s="39" t="s">
        <v>26</v>
      </c>
      <c r="D491" s="25" t="s">
        <v>179</v>
      </c>
      <c r="E491" s="25" t="s">
        <v>283</v>
      </c>
      <c r="F491" s="25" t="s">
        <v>284</v>
      </c>
      <c r="G491" s="35">
        <v>1675.17</v>
      </c>
      <c r="H491" s="36" t="s">
        <v>101</v>
      </c>
      <c r="I491" s="37" t="s">
        <v>166</v>
      </c>
      <c r="J491" s="37"/>
    </row>
    <row r="492" ht="27.0" customHeight="1">
      <c r="A492" s="33" t="s">
        <v>443</v>
      </c>
      <c r="B492" s="20" t="s">
        <v>217</v>
      </c>
      <c r="C492" s="39" t="s">
        <v>26</v>
      </c>
      <c r="D492" s="20" t="s">
        <v>179</v>
      </c>
      <c r="E492" s="20" t="s">
        <v>283</v>
      </c>
      <c r="F492" s="20" t="s">
        <v>284</v>
      </c>
      <c r="G492" s="38">
        <v>1712.06</v>
      </c>
      <c r="H492" s="36" t="s">
        <v>109</v>
      </c>
      <c r="I492" s="37" t="s">
        <v>166</v>
      </c>
      <c r="J492" s="37"/>
    </row>
    <row r="493" ht="13.5" customHeight="1">
      <c r="A493" s="33" t="s">
        <v>443</v>
      </c>
      <c r="B493" s="25" t="s">
        <v>218</v>
      </c>
      <c r="C493" s="39" t="s">
        <v>26</v>
      </c>
      <c r="D493" s="25" t="s">
        <v>179</v>
      </c>
      <c r="E493" s="25" t="s">
        <v>283</v>
      </c>
      <c r="F493" s="25" t="s">
        <v>284</v>
      </c>
      <c r="G493" s="35">
        <v>1972.47</v>
      </c>
      <c r="H493" s="36" t="s">
        <v>101</v>
      </c>
      <c r="I493" s="37" t="s">
        <v>166</v>
      </c>
      <c r="J493" s="37"/>
    </row>
    <row r="494" ht="15.0" customHeight="1">
      <c r="A494" s="40" t="s">
        <v>444</v>
      </c>
      <c r="B494" s="3"/>
      <c r="C494" s="3"/>
      <c r="D494" s="3"/>
      <c r="E494" s="3"/>
      <c r="F494" s="4"/>
      <c r="G494" s="41">
        <f>SUM(G489:G493)</f>
        <v>28957.37</v>
      </c>
      <c r="H494" s="4"/>
      <c r="I494" s="42" t="str">
        <f>IF(30000-G494&gt;=0,"  Capacidade residual: R$ "&amp;SUBSTITUTE(SUBSTITUTE(SUBSTITUTE(TEXT(30000-G494,"#,##0.00"),".","|"),",","."),"|",","),"  Período excepcional: R$ "&amp;SUBSTITUTE(SUBSTITUTE(SUBSTITUTE(TEXT(ABS(30000-G494),"#,##0.00"),".","|"),",","."),"|",",")&amp;" acima da ref.")</f>
        <v>  Capacidade residual: R$ 1,042.63</v>
      </c>
      <c r="J494" s="4"/>
    </row>
    <row r="495" ht="15.75" customHeight="1">
      <c r="A495" s="43" t="s">
        <v>445</v>
      </c>
      <c r="B495" s="3"/>
      <c r="C495" s="3"/>
      <c r="D495" s="3"/>
      <c r="E495" s="3"/>
      <c r="F495" s="3"/>
      <c r="G495" s="3"/>
      <c r="H495" s="3"/>
      <c r="I495" s="3"/>
      <c r="J495" s="4"/>
    </row>
    <row r="496" ht="13.5" customHeight="1">
      <c r="A496" s="33" t="s">
        <v>446</v>
      </c>
      <c r="B496" s="25" t="s">
        <v>175</v>
      </c>
      <c r="C496" s="39" t="s">
        <v>26</v>
      </c>
      <c r="D496" s="25" t="s">
        <v>179</v>
      </c>
      <c r="E496" s="25" t="s">
        <v>279</v>
      </c>
      <c r="F496" s="25" t="s">
        <v>280</v>
      </c>
      <c r="G496" s="35">
        <v>15364.76</v>
      </c>
      <c r="H496" s="36" t="s">
        <v>109</v>
      </c>
      <c r="I496" s="37" t="s">
        <v>166</v>
      </c>
      <c r="J496" s="37"/>
    </row>
    <row r="497" ht="13.5" customHeight="1">
      <c r="A497" s="33" t="s">
        <v>446</v>
      </c>
      <c r="B497" s="20" t="s">
        <v>204</v>
      </c>
      <c r="C497" s="39" t="s">
        <v>26</v>
      </c>
      <c r="D497" s="20" t="s">
        <v>179</v>
      </c>
      <c r="E497" s="20" t="s">
        <v>283</v>
      </c>
      <c r="F497" s="20" t="s">
        <v>284</v>
      </c>
      <c r="G497" s="38">
        <v>1519.45</v>
      </c>
      <c r="H497" s="36" t="s">
        <v>101</v>
      </c>
      <c r="I497" s="37" t="s">
        <v>166</v>
      </c>
      <c r="J497" s="37"/>
    </row>
    <row r="498" ht="13.5" customHeight="1">
      <c r="A498" s="33" t="s">
        <v>446</v>
      </c>
      <c r="B498" s="25" t="s">
        <v>131</v>
      </c>
      <c r="C498" s="39" t="s">
        <v>26</v>
      </c>
      <c r="D498" s="25" t="s">
        <v>179</v>
      </c>
      <c r="E498" s="25" t="s">
        <v>283</v>
      </c>
      <c r="F498" s="25" t="s">
        <v>284</v>
      </c>
      <c r="G498" s="35">
        <v>3590.95</v>
      </c>
      <c r="H498" s="36" t="s">
        <v>109</v>
      </c>
      <c r="I498" s="37" t="s">
        <v>166</v>
      </c>
      <c r="J498" s="37"/>
    </row>
    <row r="499" ht="27.0" customHeight="1">
      <c r="A499" s="33" t="s">
        <v>446</v>
      </c>
      <c r="B499" s="20" t="s">
        <v>183</v>
      </c>
      <c r="C499" s="39" t="s">
        <v>26</v>
      </c>
      <c r="D499" s="20" t="s">
        <v>179</v>
      </c>
      <c r="E499" s="20" t="s">
        <v>283</v>
      </c>
      <c r="F499" s="20" t="s">
        <v>284</v>
      </c>
      <c r="G499" s="38">
        <v>3724.63</v>
      </c>
      <c r="H499" s="36" t="s">
        <v>109</v>
      </c>
      <c r="I499" s="37" t="s">
        <v>166</v>
      </c>
      <c r="J499" s="37"/>
    </row>
    <row r="500" ht="13.5" customHeight="1">
      <c r="A500" s="33" t="s">
        <v>446</v>
      </c>
      <c r="B500" s="25" t="s">
        <v>236</v>
      </c>
      <c r="C500" s="39" t="s">
        <v>26</v>
      </c>
      <c r="D500" s="25" t="s">
        <v>179</v>
      </c>
      <c r="E500" s="25" t="s">
        <v>283</v>
      </c>
      <c r="F500" s="25" t="s">
        <v>284</v>
      </c>
      <c r="G500" s="35">
        <v>4012.1</v>
      </c>
      <c r="H500" s="36" t="s">
        <v>109</v>
      </c>
      <c r="I500" s="37" t="s">
        <v>166</v>
      </c>
      <c r="J500" s="37"/>
    </row>
    <row r="501" ht="27.0" customHeight="1">
      <c r="A501" s="33" t="s">
        <v>446</v>
      </c>
      <c r="B501" s="20" t="s">
        <v>192</v>
      </c>
      <c r="C501" s="39" t="s">
        <v>26</v>
      </c>
      <c r="D501" s="20" t="s">
        <v>179</v>
      </c>
      <c r="E501" s="20" t="s">
        <v>289</v>
      </c>
      <c r="F501" s="20" t="s">
        <v>290</v>
      </c>
      <c r="G501" s="38">
        <v>1675.17</v>
      </c>
      <c r="H501" s="36" t="s">
        <v>101</v>
      </c>
      <c r="I501" s="37" t="s">
        <v>166</v>
      </c>
      <c r="J501" s="37"/>
    </row>
    <row r="502" ht="15.0" customHeight="1">
      <c r="A502" s="40" t="s">
        <v>447</v>
      </c>
      <c r="B502" s="3"/>
      <c r="C502" s="3"/>
      <c r="D502" s="3"/>
      <c r="E502" s="3"/>
      <c r="F502" s="4"/>
      <c r="G502" s="41">
        <f>SUM(G496:G501)</f>
        <v>29887.06</v>
      </c>
      <c r="H502" s="4"/>
      <c r="I502" s="42" t="str">
        <f>IF(30000-G502&gt;=0,"  Capacidade residual: R$ "&amp;SUBSTITUTE(SUBSTITUTE(SUBSTITUTE(TEXT(30000-G502,"#,##0.00"),".","|"),",","."),"|",","),"  Período excepcional: R$ "&amp;SUBSTITUTE(SUBSTITUTE(SUBSTITUTE(TEXT(ABS(30000-G502),"#,##0.00"),".","|"),",","."),"|",",")&amp;" acima da ref.")</f>
        <v>  Capacidade residual: R$ 112.94</v>
      </c>
      <c r="J502" s="4"/>
    </row>
    <row r="503" ht="15.75" customHeight="1">
      <c r="A503" s="32" t="s">
        <v>448</v>
      </c>
      <c r="B503" s="3"/>
      <c r="C503" s="3"/>
      <c r="D503" s="3"/>
      <c r="E503" s="3"/>
      <c r="F503" s="3"/>
      <c r="G503" s="3"/>
      <c r="H503" s="3"/>
      <c r="I503" s="3"/>
      <c r="J503" s="4"/>
    </row>
    <row r="504" ht="13.5" customHeight="1">
      <c r="A504" s="33" t="s">
        <v>449</v>
      </c>
      <c r="B504" s="25" t="s">
        <v>24</v>
      </c>
      <c r="C504" s="39" t="s">
        <v>26</v>
      </c>
      <c r="D504" s="25" t="s">
        <v>179</v>
      </c>
      <c r="E504" s="25" t="s">
        <v>279</v>
      </c>
      <c r="F504" s="25" t="s">
        <v>280</v>
      </c>
      <c r="G504" s="35">
        <v>27195.69</v>
      </c>
      <c r="H504" s="36" t="s">
        <v>109</v>
      </c>
      <c r="I504" s="37" t="s">
        <v>166</v>
      </c>
      <c r="J504" s="37"/>
    </row>
    <row r="505" ht="13.5" customHeight="1">
      <c r="A505" s="33" t="s">
        <v>449</v>
      </c>
      <c r="B505" s="20" t="s">
        <v>258</v>
      </c>
      <c r="C505" s="39" t="s">
        <v>26</v>
      </c>
      <c r="D505" s="20" t="s">
        <v>179</v>
      </c>
      <c r="E505" s="20" t="s">
        <v>283</v>
      </c>
      <c r="F505" s="20" t="s">
        <v>284</v>
      </c>
      <c r="G505" s="38">
        <v>1935.13</v>
      </c>
      <c r="H505" s="36" t="s">
        <v>101</v>
      </c>
      <c r="I505" s="37" t="s">
        <v>166</v>
      </c>
      <c r="J505" s="37"/>
    </row>
    <row r="506" ht="15.0" customHeight="1">
      <c r="A506" s="40" t="s">
        <v>450</v>
      </c>
      <c r="B506" s="3"/>
      <c r="C506" s="3"/>
      <c r="D506" s="3"/>
      <c r="E506" s="3"/>
      <c r="F506" s="4"/>
      <c r="G506" s="41">
        <f>SUM(G504:G505)</f>
        <v>29130.82</v>
      </c>
      <c r="H506" s="4"/>
      <c r="I506" s="42" t="str">
        <f>IF(30000-G506&gt;=0,"  Capacidade residual: R$ "&amp;SUBSTITUTE(SUBSTITUTE(SUBSTITUTE(TEXT(30000-G506,"#,##0.00"),".","|"),",","."),"|",","),"  Período excepcional: R$ "&amp;SUBSTITUTE(SUBSTITUTE(SUBSTITUTE(TEXT(ABS(30000-G506),"#,##0.00"),".","|"),",","."),"|",",")&amp;" acima da ref.")</f>
        <v>  Capacidade residual: R$ 869.18</v>
      </c>
      <c r="J506" s="4"/>
    </row>
    <row r="507" ht="15.75" customHeight="1">
      <c r="A507" s="43" t="s">
        <v>451</v>
      </c>
      <c r="B507" s="3"/>
      <c r="C507" s="3"/>
      <c r="D507" s="3"/>
      <c r="E507" s="3"/>
      <c r="F507" s="3"/>
      <c r="G507" s="3"/>
      <c r="H507" s="3"/>
      <c r="I507" s="3"/>
      <c r="J507" s="4"/>
    </row>
    <row r="508" ht="13.5" customHeight="1">
      <c r="A508" s="33" t="s">
        <v>354</v>
      </c>
      <c r="B508" s="25" t="s">
        <v>235</v>
      </c>
      <c r="C508" s="44" t="s">
        <v>168</v>
      </c>
      <c r="D508" s="25" t="s">
        <v>179</v>
      </c>
      <c r="E508" s="25" t="s">
        <v>353</v>
      </c>
      <c r="F508" s="25" t="s">
        <v>354</v>
      </c>
      <c r="G508" s="35">
        <v>2990.84</v>
      </c>
      <c r="H508" s="36" t="s">
        <v>109</v>
      </c>
      <c r="I508" s="37" t="s">
        <v>166</v>
      </c>
      <c r="J508" s="37"/>
    </row>
    <row r="509" ht="13.5" customHeight="1">
      <c r="A509" s="33" t="s">
        <v>354</v>
      </c>
      <c r="B509" s="20" t="s">
        <v>145</v>
      </c>
      <c r="C509" s="39" t="s">
        <v>26</v>
      </c>
      <c r="D509" s="20" t="s">
        <v>179</v>
      </c>
      <c r="E509" s="20" t="s">
        <v>283</v>
      </c>
      <c r="F509" s="20" t="s">
        <v>284</v>
      </c>
      <c r="G509" s="38">
        <v>4747.13</v>
      </c>
      <c r="H509" s="36" t="s">
        <v>101</v>
      </c>
      <c r="I509" s="37" t="s">
        <v>166</v>
      </c>
      <c r="J509" s="37"/>
    </row>
    <row r="510" ht="13.5" customHeight="1">
      <c r="A510" s="33" t="s">
        <v>354</v>
      </c>
      <c r="B510" s="25" t="s">
        <v>163</v>
      </c>
      <c r="C510" s="39" t="s">
        <v>26</v>
      </c>
      <c r="D510" s="25" t="s">
        <v>179</v>
      </c>
      <c r="E510" s="25" t="s">
        <v>283</v>
      </c>
      <c r="F510" s="25" t="s">
        <v>284</v>
      </c>
      <c r="G510" s="35">
        <v>9010.26</v>
      </c>
      <c r="H510" s="36" t="s">
        <v>109</v>
      </c>
      <c r="I510" s="37" t="s">
        <v>166</v>
      </c>
      <c r="J510" s="37"/>
    </row>
    <row r="511" ht="13.5" customHeight="1">
      <c r="A511" s="33" t="s">
        <v>354</v>
      </c>
      <c r="B511" s="20" t="s">
        <v>194</v>
      </c>
      <c r="C511" s="39" t="s">
        <v>26</v>
      </c>
      <c r="D511" s="20" t="s">
        <v>179</v>
      </c>
      <c r="E511" s="20" t="s">
        <v>283</v>
      </c>
      <c r="F511" s="20" t="s">
        <v>284</v>
      </c>
      <c r="G511" s="38">
        <v>11691.09</v>
      </c>
      <c r="H511" s="36" t="s">
        <v>101</v>
      </c>
      <c r="I511" s="37" t="s">
        <v>166</v>
      </c>
      <c r="J511" s="37"/>
    </row>
    <row r="512" ht="13.5" customHeight="1">
      <c r="A512" s="33" t="s">
        <v>354</v>
      </c>
      <c r="B512" s="25" t="s">
        <v>204</v>
      </c>
      <c r="C512" s="39" t="s">
        <v>26</v>
      </c>
      <c r="D512" s="25" t="s">
        <v>179</v>
      </c>
      <c r="E512" s="25" t="s">
        <v>289</v>
      </c>
      <c r="F512" s="25" t="s">
        <v>290</v>
      </c>
      <c r="G512" s="35">
        <v>1519.45</v>
      </c>
      <c r="H512" s="36" t="s">
        <v>101</v>
      </c>
      <c r="I512" s="37" t="s">
        <v>166</v>
      </c>
      <c r="J512" s="37"/>
    </row>
    <row r="513" ht="15.0" customHeight="1">
      <c r="A513" s="40" t="s">
        <v>452</v>
      </c>
      <c r="B513" s="3"/>
      <c r="C513" s="3"/>
      <c r="D513" s="3"/>
      <c r="E513" s="3"/>
      <c r="F513" s="4"/>
      <c r="G513" s="41">
        <f>SUM(G508:G512)</f>
        <v>29958.77</v>
      </c>
      <c r="H513" s="4"/>
      <c r="I513" s="42" t="str">
        <f>IF(30000-G513&gt;=0,"  Capacidade residual: R$ "&amp;SUBSTITUTE(SUBSTITUTE(SUBSTITUTE(TEXT(30000-G513,"#,##0.00"),".","|"),",","."),"|",","),"  Período excepcional: R$ "&amp;SUBSTITUTE(SUBSTITUTE(SUBSTITUTE(TEXT(ABS(30000-G513),"#,##0.00"),".","|"),",","."),"|",",")&amp;" acima da ref.")</f>
        <v>  Capacidade residual: R$ 41.23</v>
      </c>
      <c r="J513" s="4"/>
    </row>
    <row r="514" ht="15.75" customHeight="1">
      <c r="A514" s="32" t="s">
        <v>453</v>
      </c>
      <c r="B514" s="3"/>
      <c r="C514" s="3"/>
      <c r="D514" s="3"/>
      <c r="E514" s="3"/>
      <c r="F514" s="3"/>
      <c r="G514" s="3"/>
      <c r="H514" s="3"/>
      <c r="I514" s="3"/>
      <c r="J514" s="4"/>
    </row>
    <row r="515" ht="13.5" customHeight="1">
      <c r="A515" s="33" t="s">
        <v>454</v>
      </c>
      <c r="B515" s="25" t="s">
        <v>134</v>
      </c>
      <c r="C515" s="39" t="s">
        <v>26</v>
      </c>
      <c r="D515" s="25" t="s">
        <v>179</v>
      </c>
      <c r="E515" s="25" t="s">
        <v>279</v>
      </c>
      <c r="F515" s="25" t="s">
        <v>280</v>
      </c>
      <c r="G515" s="35">
        <v>28673.32</v>
      </c>
      <c r="H515" s="36" t="s">
        <v>101</v>
      </c>
      <c r="I515" s="37" t="s">
        <v>166</v>
      </c>
      <c r="J515" s="37"/>
    </row>
    <row r="516" ht="15.0" customHeight="1">
      <c r="A516" s="40" t="s">
        <v>455</v>
      </c>
      <c r="B516" s="3"/>
      <c r="C516" s="3"/>
      <c r="D516" s="3"/>
      <c r="E516" s="3"/>
      <c r="F516" s="4"/>
      <c r="G516" s="41">
        <f>SUM(G515)</f>
        <v>28673.32</v>
      </c>
      <c r="H516" s="4"/>
      <c r="I516" s="42" t="str">
        <f>IF(30000-G516&gt;=0,"  Capacidade residual: R$ "&amp;SUBSTITUTE(SUBSTITUTE(SUBSTITUTE(TEXT(30000-G516,"#,##0.00"),".","|"),",","."),"|",","),"  Período excepcional: R$ "&amp;SUBSTITUTE(SUBSTITUTE(SUBSTITUTE(TEXT(ABS(30000-G516),"#,##0.00"),".","|"),",","."),"|",",")&amp;" acima da ref.")</f>
        <v>  Capacidade residual: R$ 1,326.68</v>
      </c>
      <c r="J516" s="4"/>
    </row>
    <row r="517" ht="15.75" customHeight="1">
      <c r="A517" s="43" t="s">
        <v>456</v>
      </c>
      <c r="B517" s="3"/>
      <c r="C517" s="3"/>
      <c r="D517" s="3"/>
      <c r="E517" s="3"/>
      <c r="F517" s="3"/>
      <c r="G517" s="3"/>
      <c r="H517" s="3"/>
      <c r="I517" s="3"/>
      <c r="J517" s="4"/>
    </row>
    <row r="518" ht="13.5" customHeight="1">
      <c r="A518" s="33" t="s">
        <v>457</v>
      </c>
      <c r="B518" s="25" t="s">
        <v>138</v>
      </c>
      <c r="C518" s="39" t="s">
        <v>26</v>
      </c>
      <c r="D518" s="25" t="s">
        <v>179</v>
      </c>
      <c r="E518" s="25" t="s">
        <v>283</v>
      </c>
      <c r="F518" s="25" t="s">
        <v>284</v>
      </c>
      <c r="G518" s="35">
        <v>11906.58</v>
      </c>
      <c r="H518" s="36" t="s">
        <v>109</v>
      </c>
      <c r="I518" s="37" t="s">
        <v>166</v>
      </c>
      <c r="J518" s="37"/>
    </row>
    <row r="519" ht="13.5" customHeight="1">
      <c r="A519" s="33" t="s">
        <v>457</v>
      </c>
      <c r="B519" s="20" t="s">
        <v>175</v>
      </c>
      <c r="C519" s="39" t="s">
        <v>26</v>
      </c>
      <c r="D519" s="20" t="s">
        <v>179</v>
      </c>
      <c r="E519" s="20" t="s">
        <v>283</v>
      </c>
      <c r="F519" s="20" t="s">
        <v>284</v>
      </c>
      <c r="G519" s="38">
        <v>15364.76</v>
      </c>
      <c r="H519" s="36" t="s">
        <v>109</v>
      </c>
      <c r="I519" s="37" t="s">
        <v>166</v>
      </c>
      <c r="J519" s="37"/>
    </row>
    <row r="520" ht="27.0" customHeight="1">
      <c r="A520" s="33" t="s">
        <v>457</v>
      </c>
      <c r="B520" s="25" t="s">
        <v>217</v>
      </c>
      <c r="C520" s="39" t="s">
        <v>26</v>
      </c>
      <c r="D520" s="25" t="s">
        <v>179</v>
      </c>
      <c r="E520" s="25" t="s">
        <v>289</v>
      </c>
      <c r="F520" s="25" t="s">
        <v>290</v>
      </c>
      <c r="G520" s="35">
        <v>1712.06</v>
      </c>
      <c r="H520" s="36" t="s">
        <v>109</v>
      </c>
      <c r="I520" s="37" t="s">
        <v>166</v>
      </c>
      <c r="J520" s="37"/>
    </row>
    <row r="521" ht="15.0" customHeight="1">
      <c r="A521" s="40" t="s">
        <v>458</v>
      </c>
      <c r="B521" s="3"/>
      <c r="C521" s="3"/>
      <c r="D521" s="3"/>
      <c r="E521" s="3"/>
      <c r="F521" s="4"/>
      <c r="G521" s="41">
        <f>SUM(G518:G520)</f>
        <v>28983.4</v>
      </c>
      <c r="H521" s="4"/>
      <c r="I521" s="42" t="str">
        <f>IF(30000-G521&gt;=0,"  Capacidade residual: R$ "&amp;SUBSTITUTE(SUBSTITUTE(SUBSTITUTE(TEXT(30000-G521,"#,##0.00"),".","|"),",","."),"|",","),"  Período excepcional: R$ "&amp;SUBSTITUTE(SUBSTITUTE(SUBSTITUTE(TEXT(ABS(30000-G521),"#,##0.00"),".","|"),",","."),"|",",")&amp;" acima da ref.")</f>
        <v>  Capacidade residual: R$ 1,016.60</v>
      </c>
      <c r="J521" s="4"/>
    </row>
    <row r="522" ht="15.75" customHeight="1">
      <c r="A522" s="32" t="s">
        <v>459</v>
      </c>
      <c r="B522" s="3"/>
      <c r="C522" s="3"/>
      <c r="D522" s="3"/>
      <c r="E522" s="3"/>
      <c r="F522" s="3"/>
      <c r="G522" s="3"/>
      <c r="H522" s="3"/>
      <c r="I522" s="3"/>
      <c r="J522" s="4"/>
    </row>
    <row r="523" ht="13.5" customHeight="1">
      <c r="A523" s="33" t="s">
        <v>460</v>
      </c>
      <c r="B523" s="25" t="s">
        <v>24</v>
      </c>
      <c r="C523" s="39" t="s">
        <v>26</v>
      </c>
      <c r="D523" s="25" t="s">
        <v>179</v>
      </c>
      <c r="E523" s="25" t="s">
        <v>283</v>
      </c>
      <c r="F523" s="25" t="s">
        <v>284</v>
      </c>
      <c r="G523" s="35">
        <v>27195.69</v>
      </c>
      <c r="H523" s="36" t="s">
        <v>109</v>
      </c>
      <c r="I523" s="37" t="s">
        <v>166</v>
      </c>
      <c r="J523" s="37"/>
    </row>
    <row r="524" ht="13.5" customHeight="1">
      <c r="A524" s="33" t="s">
        <v>460</v>
      </c>
      <c r="B524" s="20" t="s">
        <v>218</v>
      </c>
      <c r="C524" s="39" t="s">
        <v>26</v>
      </c>
      <c r="D524" s="20" t="s">
        <v>179</v>
      </c>
      <c r="E524" s="20" t="s">
        <v>289</v>
      </c>
      <c r="F524" s="20" t="s">
        <v>290</v>
      </c>
      <c r="G524" s="38">
        <v>1972.47</v>
      </c>
      <c r="H524" s="36" t="s">
        <v>101</v>
      </c>
      <c r="I524" s="37" t="s">
        <v>166</v>
      </c>
      <c r="J524" s="37"/>
    </row>
    <row r="525" ht="15.0" customHeight="1">
      <c r="A525" s="40" t="s">
        <v>461</v>
      </c>
      <c r="B525" s="3"/>
      <c r="C525" s="3"/>
      <c r="D525" s="3"/>
      <c r="E525" s="3"/>
      <c r="F525" s="4"/>
      <c r="G525" s="41">
        <f>SUM(G523:G524)</f>
        <v>29168.16</v>
      </c>
      <c r="H525" s="4"/>
      <c r="I525" s="42" t="str">
        <f>IF(30000-G525&gt;=0,"  Capacidade residual: R$ "&amp;SUBSTITUTE(SUBSTITUTE(SUBSTITUTE(TEXT(30000-G525,"#,##0.00"),".","|"),",","."),"|",","),"  Período excepcional: R$ "&amp;SUBSTITUTE(SUBSTITUTE(SUBSTITUTE(TEXT(ABS(30000-G525),"#,##0.00"),".","|"),",","."),"|",",")&amp;" acima da ref.")</f>
        <v>  Capacidade residual: R$ 831.84</v>
      </c>
      <c r="J525" s="4"/>
    </row>
    <row r="526" ht="15.75" customHeight="1">
      <c r="A526" s="43" t="s">
        <v>462</v>
      </c>
      <c r="B526" s="3"/>
      <c r="C526" s="3"/>
      <c r="D526" s="3"/>
      <c r="E526" s="3"/>
      <c r="F526" s="3"/>
      <c r="G526" s="3"/>
      <c r="H526" s="3"/>
      <c r="I526" s="3"/>
      <c r="J526" s="4"/>
    </row>
    <row r="527" ht="13.5" customHeight="1">
      <c r="A527" s="33" t="s">
        <v>463</v>
      </c>
      <c r="B527" s="25" t="s">
        <v>134</v>
      </c>
      <c r="C527" s="39" t="s">
        <v>26</v>
      </c>
      <c r="D527" s="25" t="s">
        <v>179</v>
      </c>
      <c r="E527" s="25" t="s">
        <v>283</v>
      </c>
      <c r="F527" s="25" t="s">
        <v>284</v>
      </c>
      <c r="G527" s="35">
        <v>28673.32</v>
      </c>
      <c r="H527" s="36" t="s">
        <v>101</v>
      </c>
      <c r="I527" s="37" t="s">
        <v>166</v>
      </c>
      <c r="J527" s="37"/>
    </row>
    <row r="528" ht="15.0" customHeight="1">
      <c r="A528" s="40" t="s">
        <v>464</v>
      </c>
      <c r="B528" s="3"/>
      <c r="C528" s="3"/>
      <c r="D528" s="3"/>
      <c r="E528" s="3"/>
      <c r="F528" s="4"/>
      <c r="G528" s="41">
        <f>SUM(G527)</f>
        <v>28673.32</v>
      </c>
      <c r="H528" s="4"/>
      <c r="I528" s="42" t="str">
        <f>IF(30000-G528&gt;=0,"  Capacidade residual: R$ "&amp;SUBSTITUTE(SUBSTITUTE(SUBSTITUTE(TEXT(30000-G528,"#,##0.00"),".","|"),",","."),"|",","),"  Período excepcional: R$ "&amp;SUBSTITUTE(SUBSTITUTE(SUBSTITUTE(TEXT(ABS(30000-G528),"#,##0.00"),".","|"),",","."),"|",",")&amp;" acima da ref.")</f>
        <v>  Capacidade residual: R$ 1,326.68</v>
      </c>
      <c r="J528" s="4"/>
    </row>
    <row r="529" ht="15.75" customHeight="1">
      <c r="A529" s="32" t="s">
        <v>465</v>
      </c>
      <c r="B529" s="3"/>
      <c r="C529" s="3"/>
      <c r="D529" s="3"/>
      <c r="E529" s="3"/>
      <c r="F529" s="3"/>
      <c r="G529" s="3"/>
      <c r="H529" s="3"/>
      <c r="I529" s="3"/>
      <c r="J529" s="4"/>
    </row>
    <row r="530" ht="13.5" customHeight="1">
      <c r="A530" s="33" t="s">
        <v>466</v>
      </c>
      <c r="B530" s="25" t="s">
        <v>141</v>
      </c>
      <c r="C530" s="39" t="s">
        <v>26</v>
      </c>
      <c r="D530" s="25" t="s">
        <v>179</v>
      </c>
      <c r="E530" s="25" t="s">
        <v>269</v>
      </c>
      <c r="F530" s="25" t="s">
        <v>270</v>
      </c>
      <c r="G530" s="35">
        <v>39215.03</v>
      </c>
      <c r="H530" s="36" t="s">
        <v>101</v>
      </c>
      <c r="I530" s="37" t="s">
        <v>166</v>
      </c>
      <c r="J530" s="37"/>
    </row>
    <row r="531" ht="13.5" customHeight="1">
      <c r="A531" s="33" t="s">
        <v>466</v>
      </c>
      <c r="B531" s="20" t="s">
        <v>258</v>
      </c>
      <c r="C531" s="39" t="s">
        <v>26</v>
      </c>
      <c r="D531" s="20" t="s">
        <v>179</v>
      </c>
      <c r="E531" s="20" t="s">
        <v>289</v>
      </c>
      <c r="F531" s="20" t="s">
        <v>290</v>
      </c>
      <c r="G531" s="38">
        <v>1935.13</v>
      </c>
      <c r="H531" s="36" t="s">
        <v>101</v>
      </c>
      <c r="I531" s="37" t="s">
        <v>166</v>
      </c>
      <c r="J531" s="37"/>
    </row>
    <row r="532" ht="13.5" customHeight="1">
      <c r="A532" s="33" t="s">
        <v>466</v>
      </c>
      <c r="B532" s="25" t="s">
        <v>131</v>
      </c>
      <c r="C532" s="39" t="s">
        <v>26</v>
      </c>
      <c r="D532" s="25" t="s">
        <v>179</v>
      </c>
      <c r="E532" s="25" t="s">
        <v>289</v>
      </c>
      <c r="F532" s="25" t="s">
        <v>290</v>
      </c>
      <c r="G532" s="35">
        <v>3590.95</v>
      </c>
      <c r="H532" s="36" t="s">
        <v>109</v>
      </c>
      <c r="I532" s="37" t="s">
        <v>166</v>
      </c>
      <c r="J532" s="37"/>
    </row>
    <row r="533" ht="27.0" customHeight="1">
      <c r="A533" s="33" t="s">
        <v>466</v>
      </c>
      <c r="B533" s="20" t="s">
        <v>183</v>
      </c>
      <c r="C533" s="39" t="s">
        <v>26</v>
      </c>
      <c r="D533" s="20" t="s">
        <v>179</v>
      </c>
      <c r="E533" s="20" t="s">
        <v>289</v>
      </c>
      <c r="F533" s="20" t="s">
        <v>290</v>
      </c>
      <c r="G533" s="38">
        <v>3724.63</v>
      </c>
      <c r="H533" s="36" t="s">
        <v>109</v>
      </c>
      <c r="I533" s="37" t="s">
        <v>166</v>
      </c>
      <c r="J533" s="37"/>
    </row>
    <row r="534" ht="13.5" customHeight="1">
      <c r="A534" s="33" t="s">
        <v>466</v>
      </c>
      <c r="B534" s="25" t="s">
        <v>236</v>
      </c>
      <c r="C534" s="39" t="s">
        <v>26</v>
      </c>
      <c r="D534" s="25" t="s">
        <v>179</v>
      </c>
      <c r="E534" s="25" t="s">
        <v>289</v>
      </c>
      <c r="F534" s="25" t="s">
        <v>290</v>
      </c>
      <c r="G534" s="35">
        <v>4012.1</v>
      </c>
      <c r="H534" s="36" t="s">
        <v>109</v>
      </c>
      <c r="I534" s="37" t="s">
        <v>166</v>
      </c>
      <c r="J534" s="37"/>
    </row>
    <row r="535" ht="13.5" customHeight="1">
      <c r="A535" s="33" t="s">
        <v>466</v>
      </c>
      <c r="B535" s="20" t="s">
        <v>145</v>
      </c>
      <c r="C535" s="39" t="s">
        <v>26</v>
      </c>
      <c r="D535" s="20" t="s">
        <v>179</v>
      </c>
      <c r="E535" s="20" t="s">
        <v>289</v>
      </c>
      <c r="F535" s="20" t="s">
        <v>290</v>
      </c>
      <c r="G535" s="38">
        <v>4747.13</v>
      </c>
      <c r="H535" s="36" t="s">
        <v>101</v>
      </c>
      <c r="I535" s="37" t="s">
        <v>166</v>
      </c>
      <c r="J535" s="37"/>
    </row>
    <row r="536" ht="13.5" customHeight="1">
      <c r="A536" s="33" t="s">
        <v>466</v>
      </c>
      <c r="B536" s="25" t="s">
        <v>163</v>
      </c>
      <c r="C536" s="39" t="s">
        <v>26</v>
      </c>
      <c r="D536" s="25" t="s">
        <v>179</v>
      </c>
      <c r="E536" s="25" t="s">
        <v>289</v>
      </c>
      <c r="F536" s="25" t="s">
        <v>290</v>
      </c>
      <c r="G536" s="35">
        <v>9010.26</v>
      </c>
      <c r="H536" s="36" t="s">
        <v>109</v>
      </c>
      <c r="I536" s="37" t="s">
        <v>166</v>
      </c>
      <c r="J536" s="37"/>
    </row>
    <row r="537" ht="27.0" customHeight="1">
      <c r="A537" s="33" t="s">
        <v>466</v>
      </c>
      <c r="B537" s="20" t="s">
        <v>192</v>
      </c>
      <c r="C537" s="39" t="s">
        <v>26</v>
      </c>
      <c r="D537" s="20" t="s">
        <v>179</v>
      </c>
      <c r="E537" s="20" t="s">
        <v>291</v>
      </c>
      <c r="F537" s="20" t="s">
        <v>292</v>
      </c>
      <c r="G537" s="38">
        <v>1675.17</v>
      </c>
      <c r="H537" s="36" t="s">
        <v>101</v>
      </c>
      <c r="I537" s="37" t="s">
        <v>166</v>
      </c>
      <c r="J537" s="37"/>
    </row>
    <row r="538" ht="15.0" customHeight="1">
      <c r="A538" s="40" t="s">
        <v>467</v>
      </c>
      <c r="B538" s="3"/>
      <c r="C538" s="3"/>
      <c r="D538" s="3"/>
      <c r="E538" s="3"/>
      <c r="F538" s="4"/>
      <c r="G538" s="41">
        <f>SUM(G530:G537)</f>
        <v>67910.4</v>
      </c>
      <c r="H538" s="4"/>
      <c r="I538" s="42" t="str">
        <f>IF(30000-G538&gt;=0,"  Capacidade residual: R$ "&amp;SUBSTITUTE(SUBSTITUTE(SUBSTITUTE(TEXT(30000-G538,"#,##0.00"),".","|"),",","."),"|",","),"  Período excepcional: R$ "&amp;SUBSTITUTE(SUBSTITUTE(SUBSTITUTE(TEXT(ABS(30000-G538),"#,##0.00"),".","|"),",","."),"|",",")&amp;" acima da ref.")</f>
        <v>  Período excepcional: R$ 37,910.40 acima da ref.</v>
      </c>
      <c r="J538" s="4"/>
    </row>
    <row r="539" ht="15.75" customHeight="1">
      <c r="A539" s="43" t="s">
        <v>468</v>
      </c>
      <c r="B539" s="3"/>
      <c r="C539" s="3"/>
      <c r="D539" s="3"/>
      <c r="E539" s="3"/>
      <c r="F539" s="3"/>
      <c r="G539" s="3"/>
      <c r="H539" s="3"/>
      <c r="I539" s="3"/>
      <c r="J539" s="4"/>
    </row>
    <row r="540" ht="13.5" customHeight="1">
      <c r="A540" s="33" t="s">
        <v>469</v>
      </c>
      <c r="B540" s="25" t="s">
        <v>194</v>
      </c>
      <c r="C540" s="39" t="s">
        <v>26</v>
      </c>
      <c r="D540" s="25" t="s">
        <v>179</v>
      </c>
      <c r="E540" s="25" t="s">
        <v>289</v>
      </c>
      <c r="F540" s="25" t="s">
        <v>290</v>
      </c>
      <c r="G540" s="35">
        <v>11691.09</v>
      </c>
      <c r="H540" s="36" t="s">
        <v>101</v>
      </c>
      <c r="I540" s="37" t="s">
        <v>166</v>
      </c>
      <c r="J540" s="37"/>
    </row>
    <row r="541" ht="13.5" customHeight="1">
      <c r="A541" s="33" t="s">
        <v>469</v>
      </c>
      <c r="B541" s="20" t="s">
        <v>138</v>
      </c>
      <c r="C541" s="39" t="s">
        <v>26</v>
      </c>
      <c r="D541" s="20" t="s">
        <v>179</v>
      </c>
      <c r="E541" s="20" t="s">
        <v>289</v>
      </c>
      <c r="F541" s="20" t="s">
        <v>290</v>
      </c>
      <c r="G541" s="38">
        <v>11906.58</v>
      </c>
      <c r="H541" s="36" t="s">
        <v>109</v>
      </c>
      <c r="I541" s="37" t="s">
        <v>166</v>
      </c>
      <c r="J541" s="37"/>
    </row>
    <row r="542" ht="13.5" customHeight="1">
      <c r="A542" s="33" t="s">
        <v>469</v>
      </c>
      <c r="B542" s="25" t="s">
        <v>204</v>
      </c>
      <c r="C542" s="39" t="s">
        <v>26</v>
      </c>
      <c r="D542" s="25" t="s">
        <v>179</v>
      </c>
      <c r="E542" s="25" t="s">
        <v>291</v>
      </c>
      <c r="F542" s="25" t="s">
        <v>292</v>
      </c>
      <c r="G542" s="35">
        <v>1519.45</v>
      </c>
      <c r="H542" s="36" t="s">
        <v>101</v>
      </c>
      <c r="I542" s="37" t="s">
        <v>166</v>
      </c>
      <c r="J542" s="37"/>
    </row>
    <row r="543" ht="27.0" customHeight="1">
      <c r="A543" s="33" t="s">
        <v>469</v>
      </c>
      <c r="B543" s="20" t="s">
        <v>217</v>
      </c>
      <c r="C543" s="39" t="s">
        <v>26</v>
      </c>
      <c r="D543" s="20" t="s">
        <v>179</v>
      </c>
      <c r="E543" s="20" t="s">
        <v>291</v>
      </c>
      <c r="F543" s="20" t="s">
        <v>292</v>
      </c>
      <c r="G543" s="38">
        <v>1712.06</v>
      </c>
      <c r="H543" s="36" t="s">
        <v>109</v>
      </c>
      <c r="I543" s="37" t="s">
        <v>166</v>
      </c>
      <c r="J543" s="37"/>
    </row>
    <row r="544" ht="13.5" customHeight="1">
      <c r="A544" s="33" t="s">
        <v>469</v>
      </c>
      <c r="B544" s="25" t="s">
        <v>218</v>
      </c>
      <c r="C544" s="39" t="s">
        <v>26</v>
      </c>
      <c r="D544" s="25" t="s">
        <v>179</v>
      </c>
      <c r="E544" s="25" t="s">
        <v>291</v>
      </c>
      <c r="F544" s="25" t="s">
        <v>292</v>
      </c>
      <c r="G544" s="35">
        <v>1972.47</v>
      </c>
      <c r="H544" s="36" t="s">
        <v>101</v>
      </c>
      <c r="I544" s="37" t="s">
        <v>166</v>
      </c>
      <c r="J544" s="37"/>
    </row>
    <row r="545" ht="15.0" customHeight="1">
      <c r="A545" s="40" t="s">
        <v>470</v>
      </c>
      <c r="B545" s="3"/>
      <c r="C545" s="3"/>
      <c r="D545" s="3"/>
      <c r="E545" s="3"/>
      <c r="F545" s="4"/>
      <c r="G545" s="41">
        <f>SUM(G540:G544)</f>
        <v>28801.65</v>
      </c>
      <c r="H545" s="4"/>
      <c r="I545" s="42" t="str">
        <f>IF(30000-G545&gt;=0,"  Capacidade residual: R$ "&amp;SUBSTITUTE(SUBSTITUTE(SUBSTITUTE(TEXT(30000-G545,"#,##0.00"),".","|"),",","."),"|",","),"  Período excepcional: R$ "&amp;SUBSTITUTE(SUBSTITUTE(SUBSTITUTE(TEXT(ABS(30000-G545),"#,##0.00"),".","|"),",","."),"|",",")&amp;" acima da ref.")</f>
        <v>  Capacidade residual: R$ 1,198.35</v>
      </c>
      <c r="J545" s="4"/>
    </row>
    <row r="546" ht="15.75" customHeight="1">
      <c r="A546" s="32" t="s">
        <v>471</v>
      </c>
      <c r="B546" s="3"/>
      <c r="C546" s="3"/>
      <c r="D546" s="3"/>
      <c r="E546" s="3"/>
      <c r="F546" s="3"/>
      <c r="G546" s="3"/>
      <c r="H546" s="3"/>
      <c r="I546" s="3"/>
      <c r="J546" s="4"/>
    </row>
    <row r="547" ht="13.5" customHeight="1">
      <c r="A547" s="33" t="s">
        <v>472</v>
      </c>
      <c r="B547" s="25" t="s">
        <v>175</v>
      </c>
      <c r="C547" s="39" t="s">
        <v>26</v>
      </c>
      <c r="D547" s="25" t="s">
        <v>179</v>
      </c>
      <c r="E547" s="25" t="s">
        <v>289</v>
      </c>
      <c r="F547" s="25" t="s">
        <v>290</v>
      </c>
      <c r="G547" s="35">
        <v>15364.76</v>
      </c>
      <c r="H547" s="36" t="s">
        <v>109</v>
      </c>
      <c r="I547" s="37" t="s">
        <v>166</v>
      </c>
      <c r="J547" s="37"/>
    </row>
    <row r="548" ht="13.5" customHeight="1">
      <c r="A548" s="33" t="s">
        <v>472</v>
      </c>
      <c r="B548" s="20" t="s">
        <v>258</v>
      </c>
      <c r="C548" s="39" t="s">
        <v>26</v>
      </c>
      <c r="D548" s="20" t="s">
        <v>179</v>
      </c>
      <c r="E548" s="20" t="s">
        <v>291</v>
      </c>
      <c r="F548" s="20" t="s">
        <v>292</v>
      </c>
      <c r="G548" s="38">
        <v>1935.13</v>
      </c>
      <c r="H548" s="36" t="s">
        <v>101</v>
      </c>
      <c r="I548" s="37" t="s">
        <v>166</v>
      </c>
      <c r="J548" s="37"/>
    </row>
    <row r="549" ht="13.5" customHeight="1">
      <c r="A549" s="33" t="s">
        <v>472</v>
      </c>
      <c r="B549" s="25" t="s">
        <v>131</v>
      </c>
      <c r="C549" s="39" t="s">
        <v>26</v>
      </c>
      <c r="D549" s="25" t="s">
        <v>179</v>
      </c>
      <c r="E549" s="25" t="s">
        <v>291</v>
      </c>
      <c r="F549" s="25" t="s">
        <v>292</v>
      </c>
      <c r="G549" s="35">
        <v>3590.95</v>
      </c>
      <c r="H549" s="36" t="s">
        <v>109</v>
      </c>
      <c r="I549" s="37" t="s">
        <v>166</v>
      </c>
      <c r="J549" s="37"/>
    </row>
    <row r="550" ht="27.0" customHeight="1">
      <c r="A550" s="33" t="s">
        <v>472</v>
      </c>
      <c r="B550" s="20" t="s">
        <v>183</v>
      </c>
      <c r="C550" s="39" t="s">
        <v>26</v>
      </c>
      <c r="D550" s="20" t="s">
        <v>179</v>
      </c>
      <c r="E550" s="20" t="s">
        <v>291</v>
      </c>
      <c r="F550" s="20" t="s">
        <v>292</v>
      </c>
      <c r="G550" s="38">
        <v>3724.63</v>
      </c>
      <c r="H550" s="36" t="s">
        <v>109</v>
      </c>
      <c r="I550" s="37" t="s">
        <v>166</v>
      </c>
      <c r="J550" s="37"/>
    </row>
    <row r="551" ht="13.5" customHeight="1">
      <c r="A551" s="33" t="s">
        <v>472</v>
      </c>
      <c r="B551" s="25" t="s">
        <v>236</v>
      </c>
      <c r="C551" s="39" t="s">
        <v>26</v>
      </c>
      <c r="D551" s="25" t="s">
        <v>179</v>
      </c>
      <c r="E551" s="25" t="s">
        <v>291</v>
      </c>
      <c r="F551" s="25" t="s">
        <v>292</v>
      </c>
      <c r="G551" s="35">
        <v>4012.1</v>
      </c>
      <c r="H551" s="36" t="s">
        <v>109</v>
      </c>
      <c r="I551" s="37" t="s">
        <v>166</v>
      </c>
      <c r="J551" s="37"/>
    </row>
    <row r="552" ht="15.0" customHeight="1">
      <c r="A552" s="40" t="s">
        <v>473</v>
      </c>
      <c r="B552" s="3"/>
      <c r="C552" s="3"/>
      <c r="D552" s="3"/>
      <c r="E552" s="3"/>
      <c r="F552" s="4"/>
      <c r="G552" s="41">
        <f>SUM(G547:G551)</f>
        <v>28627.57</v>
      </c>
      <c r="H552" s="4"/>
      <c r="I552" s="42" t="str">
        <f>IF(30000-G552&gt;=0,"  Capacidade residual: R$ "&amp;SUBSTITUTE(SUBSTITUTE(SUBSTITUTE(TEXT(30000-G552,"#,##0.00"),".","|"),",","."),"|",","),"  Período excepcional: R$ "&amp;SUBSTITUTE(SUBSTITUTE(SUBSTITUTE(TEXT(ABS(30000-G552),"#,##0.00"),".","|"),",","."),"|",",")&amp;" acima da ref.")</f>
        <v>  Capacidade residual: R$ 1,372.43</v>
      </c>
      <c r="J552" s="4"/>
    </row>
    <row r="553" ht="15.75" customHeight="1">
      <c r="A553" s="43" t="s">
        <v>474</v>
      </c>
      <c r="B553" s="3"/>
      <c r="C553" s="3"/>
      <c r="D553" s="3"/>
      <c r="E553" s="3"/>
      <c r="F553" s="3"/>
      <c r="G553" s="3"/>
      <c r="H553" s="3"/>
      <c r="I553" s="3"/>
      <c r="J553" s="4"/>
    </row>
    <row r="554" ht="13.5" customHeight="1">
      <c r="A554" s="33" t="s">
        <v>243</v>
      </c>
      <c r="B554" s="25" t="s">
        <v>148</v>
      </c>
      <c r="C554" s="39" t="s">
        <v>26</v>
      </c>
      <c r="D554" s="25" t="s">
        <v>179</v>
      </c>
      <c r="E554" s="25" t="s">
        <v>242</v>
      </c>
      <c r="F554" s="25" t="s">
        <v>243</v>
      </c>
      <c r="G554" s="35">
        <v>3778.11</v>
      </c>
      <c r="H554" s="36" t="s">
        <v>109</v>
      </c>
      <c r="I554" s="37" t="s">
        <v>166</v>
      </c>
      <c r="J554" s="37"/>
    </row>
    <row r="555" ht="13.5" customHeight="1">
      <c r="A555" s="33" t="s">
        <v>243</v>
      </c>
      <c r="B555" s="20" t="s">
        <v>24</v>
      </c>
      <c r="C555" s="39" t="s">
        <v>26</v>
      </c>
      <c r="D555" s="20" t="s">
        <v>179</v>
      </c>
      <c r="E555" s="20" t="s">
        <v>289</v>
      </c>
      <c r="F555" s="20" t="s">
        <v>290</v>
      </c>
      <c r="G555" s="38">
        <v>27195.69</v>
      </c>
      <c r="H555" s="36" t="s">
        <v>109</v>
      </c>
      <c r="I555" s="37" t="s">
        <v>166</v>
      </c>
      <c r="J555" s="37"/>
    </row>
    <row r="556" ht="27.0" customHeight="1">
      <c r="A556" s="33" t="s">
        <v>243</v>
      </c>
      <c r="B556" s="25" t="s">
        <v>192</v>
      </c>
      <c r="C556" s="39" t="s">
        <v>26</v>
      </c>
      <c r="D556" s="25" t="s">
        <v>179</v>
      </c>
      <c r="E556" s="25" t="s">
        <v>296</v>
      </c>
      <c r="F556" s="25" t="s">
        <v>297</v>
      </c>
      <c r="G556" s="35">
        <v>1675.17</v>
      </c>
      <c r="H556" s="36" t="s">
        <v>101</v>
      </c>
      <c r="I556" s="37" t="s">
        <v>166</v>
      </c>
      <c r="J556" s="37"/>
    </row>
    <row r="557" ht="15.0" customHeight="1">
      <c r="A557" s="40" t="s">
        <v>475</v>
      </c>
      <c r="B557" s="3"/>
      <c r="C557" s="3"/>
      <c r="D557" s="3"/>
      <c r="E557" s="3"/>
      <c r="F557" s="4"/>
      <c r="G557" s="41">
        <f>SUM(G554:G556)</f>
        <v>32648.97</v>
      </c>
      <c r="H557" s="4"/>
      <c r="I557" s="42" t="str">
        <f>IF(30000-G557&gt;=0,"  Capacidade residual: R$ "&amp;SUBSTITUTE(SUBSTITUTE(SUBSTITUTE(TEXT(30000-G557,"#,##0.00"),".","|"),",","."),"|",","),"  Período excepcional: R$ "&amp;SUBSTITUTE(SUBSTITUTE(SUBSTITUTE(TEXT(ABS(30000-G557),"#,##0.00"),".","|"),",","."),"|",",")&amp;" acima da ref.")</f>
        <v>  Período excepcional: R$ 2,648.97 acima da ref.</v>
      </c>
      <c r="J557" s="4"/>
    </row>
    <row r="558" ht="15.75" customHeight="1">
      <c r="A558" s="32" t="s">
        <v>476</v>
      </c>
      <c r="B558" s="3"/>
      <c r="C558" s="3"/>
      <c r="D558" s="3"/>
      <c r="E558" s="3"/>
      <c r="F558" s="3"/>
      <c r="G558" s="3"/>
      <c r="H558" s="3"/>
      <c r="I558" s="3"/>
      <c r="J558" s="4"/>
    </row>
    <row r="559" ht="13.5" customHeight="1">
      <c r="A559" s="33" t="s">
        <v>477</v>
      </c>
      <c r="B559" s="25" t="s">
        <v>134</v>
      </c>
      <c r="C559" s="39" t="s">
        <v>26</v>
      </c>
      <c r="D559" s="25" t="s">
        <v>179</v>
      </c>
      <c r="E559" s="25" t="s">
        <v>289</v>
      </c>
      <c r="F559" s="25" t="s">
        <v>290</v>
      </c>
      <c r="G559" s="35">
        <v>28673.32</v>
      </c>
      <c r="H559" s="36" t="s">
        <v>101</v>
      </c>
      <c r="I559" s="37" t="s">
        <v>166</v>
      </c>
      <c r="J559" s="37"/>
    </row>
    <row r="560" ht="15.0" customHeight="1">
      <c r="A560" s="40" t="s">
        <v>478</v>
      </c>
      <c r="B560" s="3"/>
      <c r="C560" s="3"/>
      <c r="D560" s="3"/>
      <c r="E560" s="3"/>
      <c r="F560" s="4"/>
      <c r="G560" s="41">
        <f>SUM(G559)</f>
        <v>28673.32</v>
      </c>
      <c r="H560" s="4"/>
      <c r="I560" s="42" t="str">
        <f>IF(30000-G560&gt;=0,"  Capacidade residual: R$ "&amp;SUBSTITUTE(SUBSTITUTE(SUBSTITUTE(TEXT(30000-G560,"#,##0.00"),".","|"),",","."),"|",","),"  Período excepcional: R$ "&amp;SUBSTITUTE(SUBSTITUTE(SUBSTITUTE(TEXT(ABS(30000-G560),"#,##0.00"),".","|"),",","."),"|",",")&amp;" acima da ref.")</f>
        <v>  Capacidade residual: R$ 1,326.68</v>
      </c>
      <c r="J560" s="4"/>
    </row>
    <row r="561" ht="15.75" customHeight="1">
      <c r="A561" s="43" t="s">
        <v>479</v>
      </c>
      <c r="B561" s="3"/>
      <c r="C561" s="3"/>
      <c r="D561" s="3"/>
      <c r="E561" s="3"/>
      <c r="F561" s="3"/>
      <c r="G561" s="3"/>
      <c r="H561" s="3"/>
      <c r="I561" s="3"/>
      <c r="J561" s="4"/>
    </row>
    <row r="562" ht="13.5" customHeight="1">
      <c r="A562" s="33" t="s">
        <v>480</v>
      </c>
      <c r="B562" s="25" t="s">
        <v>145</v>
      </c>
      <c r="C562" s="39" t="s">
        <v>26</v>
      </c>
      <c r="D562" s="25" t="s">
        <v>179</v>
      </c>
      <c r="E562" s="25" t="s">
        <v>291</v>
      </c>
      <c r="F562" s="25" t="s">
        <v>292</v>
      </c>
      <c r="G562" s="35">
        <v>4747.13</v>
      </c>
      <c r="H562" s="36" t="s">
        <v>101</v>
      </c>
      <c r="I562" s="37" t="s">
        <v>166</v>
      </c>
      <c r="J562" s="37"/>
    </row>
    <row r="563" ht="13.5" customHeight="1">
      <c r="A563" s="33" t="s">
        <v>480</v>
      </c>
      <c r="B563" s="20" t="s">
        <v>163</v>
      </c>
      <c r="C563" s="39" t="s">
        <v>26</v>
      </c>
      <c r="D563" s="20" t="s">
        <v>179</v>
      </c>
      <c r="E563" s="20" t="s">
        <v>291</v>
      </c>
      <c r="F563" s="20" t="s">
        <v>292</v>
      </c>
      <c r="G563" s="38">
        <v>9010.26</v>
      </c>
      <c r="H563" s="36" t="s">
        <v>109</v>
      </c>
      <c r="I563" s="37" t="s">
        <v>166</v>
      </c>
      <c r="J563" s="37"/>
    </row>
    <row r="564" ht="13.5" customHeight="1">
      <c r="A564" s="33" t="s">
        <v>480</v>
      </c>
      <c r="B564" s="25" t="s">
        <v>194</v>
      </c>
      <c r="C564" s="39" t="s">
        <v>26</v>
      </c>
      <c r="D564" s="25" t="s">
        <v>179</v>
      </c>
      <c r="E564" s="25" t="s">
        <v>291</v>
      </c>
      <c r="F564" s="25" t="s">
        <v>292</v>
      </c>
      <c r="G564" s="35">
        <v>11691.09</v>
      </c>
      <c r="H564" s="36" t="s">
        <v>101</v>
      </c>
      <c r="I564" s="37" t="s">
        <v>166</v>
      </c>
      <c r="J564" s="37"/>
    </row>
    <row r="565" ht="27.0" customHeight="1">
      <c r="A565" s="33" t="s">
        <v>480</v>
      </c>
      <c r="B565" s="20" t="s">
        <v>217</v>
      </c>
      <c r="C565" s="39" t="s">
        <v>26</v>
      </c>
      <c r="D565" s="20" t="s">
        <v>179</v>
      </c>
      <c r="E565" s="20" t="s">
        <v>296</v>
      </c>
      <c r="F565" s="20" t="s">
        <v>297</v>
      </c>
      <c r="G565" s="38">
        <v>1712.06</v>
      </c>
      <c r="H565" s="36" t="s">
        <v>109</v>
      </c>
      <c r="I565" s="37" t="s">
        <v>166</v>
      </c>
      <c r="J565" s="37"/>
    </row>
    <row r="566" ht="13.5" customHeight="1">
      <c r="A566" s="33" t="s">
        <v>480</v>
      </c>
      <c r="B566" s="25" t="s">
        <v>218</v>
      </c>
      <c r="C566" s="39" t="s">
        <v>26</v>
      </c>
      <c r="D566" s="25" t="s">
        <v>179</v>
      </c>
      <c r="E566" s="25" t="s">
        <v>296</v>
      </c>
      <c r="F566" s="25" t="s">
        <v>297</v>
      </c>
      <c r="G566" s="35">
        <v>1972.47</v>
      </c>
      <c r="H566" s="36" t="s">
        <v>101</v>
      </c>
      <c r="I566" s="37" t="s">
        <v>166</v>
      </c>
      <c r="J566" s="37"/>
    </row>
    <row r="567" ht="15.0" customHeight="1">
      <c r="A567" s="40" t="s">
        <v>481</v>
      </c>
      <c r="B567" s="3"/>
      <c r="C567" s="3"/>
      <c r="D567" s="3"/>
      <c r="E567" s="3"/>
      <c r="F567" s="4"/>
      <c r="G567" s="41">
        <f>SUM(G562:G566)</f>
        <v>29133.01</v>
      </c>
      <c r="H567" s="4"/>
      <c r="I567" s="42" t="str">
        <f>IF(30000-G567&gt;=0,"  Capacidade residual: R$ "&amp;SUBSTITUTE(SUBSTITUTE(SUBSTITUTE(TEXT(30000-G567,"#,##0.00"),".","|"),",","."),"|",","),"  Período excepcional: R$ "&amp;SUBSTITUTE(SUBSTITUTE(SUBSTITUTE(TEXT(ABS(30000-G567),"#,##0.00"),".","|"),",","."),"|",",")&amp;" acima da ref.")</f>
        <v>  Capacidade residual: R$ 866.99</v>
      </c>
      <c r="J567" s="4"/>
    </row>
    <row r="568" ht="15.75" customHeight="1">
      <c r="A568" s="32" t="s">
        <v>482</v>
      </c>
      <c r="B568" s="3"/>
      <c r="C568" s="3"/>
      <c r="D568" s="3"/>
      <c r="E568" s="3"/>
      <c r="F568" s="3"/>
      <c r="G568" s="3"/>
      <c r="H568" s="3"/>
      <c r="I568" s="3"/>
      <c r="J568" s="4"/>
    </row>
    <row r="569" ht="13.5" customHeight="1">
      <c r="A569" s="33" t="s">
        <v>483</v>
      </c>
      <c r="B569" s="25" t="s">
        <v>138</v>
      </c>
      <c r="C569" s="39" t="s">
        <v>26</v>
      </c>
      <c r="D569" s="25" t="s">
        <v>179</v>
      </c>
      <c r="E569" s="25" t="s">
        <v>291</v>
      </c>
      <c r="F569" s="25" t="s">
        <v>292</v>
      </c>
      <c r="G569" s="35">
        <v>11906.58</v>
      </c>
      <c r="H569" s="36" t="s">
        <v>109</v>
      </c>
      <c r="I569" s="37" t="s">
        <v>166</v>
      </c>
      <c r="J569" s="37"/>
    </row>
    <row r="570" ht="13.5" customHeight="1">
      <c r="A570" s="33" t="s">
        <v>483</v>
      </c>
      <c r="B570" s="20" t="s">
        <v>175</v>
      </c>
      <c r="C570" s="39" t="s">
        <v>26</v>
      </c>
      <c r="D570" s="20" t="s">
        <v>179</v>
      </c>
      <c r="E570" s="20" t="s">
        <v>291</v>
      </c>
      <c r="F570" s="20" t="s">
        <v>292</v>
      </c>
      <c r="G570" s="38">
        <v>15364.76</v>
      </c>
      <c r="H570" s="36" t="s">
        <v>109</v>
      </c>
      <c r="I570" s="37" t="s">
        <v>166</v>
      </c>
      <c r="J570" s="37"/>
    </row>
    <row r="571" ht="13.5" customHeight="1">
      <c r="A571" s="33" t="s">
        <v>483</v>
      </c>
      <c r="B571" s="25" t="s">
        <v>204</v>
      </c>
      <c r="C571" s="39" t="s">
        <v>26</v>
      </c>
      <c r="D571" s="25" t="s">
        <v>179</v>
      </c>
      <c r="E571" s="25" t="s">
        <v>296</v>
      </c>
      <c r="F571" s="25" t="s">
        <v>297</v>
      </c>
      <c r="G571" s="35">
        <v>1519.45</v>
      </c>
      <c r="H571" s="36" t="s">
        <v>101</v>
      </c>
      <c r="I571" s="37" t="s">
        <v>166</v>
      </c>
      <c r="J571" s="37"/>
    </row>
    <row r="572" ht="15.0" customHeight="1">
      <c r="A572" s="40" t="s">
        <v>484</v>
      </c>
      <c r="B572" s="3"/>
      <c r="C572" s="3"/>
      <c r="D572" s="3"/>
      <c r="E572" s="3"/>
      <c r="F572" s="4"/>
      <c r="G572" s="41">
        <f>SUM(G569:G571)</f>
        <v>28790.79</v>
      </c>
      <c r="H572" s="4"/>
      <c r="I572" s="42" t="str">
        <f>IF(30000-G572&gt;=0,"  Capacidade residual: R$ "&amp;SUBSTITUTE(SUBSTITUTE(SUBSTITUTE(TEXT(30000-G572,"#,##0.00"),".","|"),",","."),"|",","),"  Período excepcional: R$ "&amp;SUBSTITUTE(SUBSTITUTE(SUBSTITUTE(TEXT(ABS(30000-G572),"#,##0.00"),".","|"),",","."),"|",",")&amp;" acima da ref.")</f>
        <v>  Capacidade residual: R$ 1,209.21</v>
      </c>
      <c r="J572" s="4"/>
    </row>
    <row r="573" ht="15.75" customHeight="1">
      <c r="A573" s="43" t="s">
        <v>485</v>
      </c>
      <c r="B573" s="3"/>
      <c r="C573" s="3"/>
      <c r="D573" s="3"/>
      <c r="E573" s="3"/>
      <c r="F573" s="3"/>
      <c r="G573" s="3"/>
      <c r="H573" s="3"/>
      <c r="I573" s="3"/>
      <c r="J573" s="4"/>
    </row>
    <row r="574" ht="13.5" customHeight="1">
      <c r="A574" s="33" t="s">
        <v>133</v>
      </c>
      <c r="B574" s="25" t="s">
        <v>235</v>
      </c>
      <c r="C574" s="44" t="s">
        <v>168</v>
      </c>
      <c r="D574" s="25" t="s">
        <v>179</v>
      </c>
      <c r="E574" s="25" t="s">
        <v>361</v>
      </c>
      <c r="F574" s="25" t="s">
        <v>133</v>
      </c>
      <c r="G574" s="35">
        <v>2990.84</v>
      </c>
      <c r="H574" s="36" t="s">
        <v>109</v>
      </c>
      <c r="I574" s="37" t="s">
        <v>166</v>
      </c>
      <c r="J574" s="37"/>
    </row>
    <row r="575" ht="13.5" customHeight="1">
      <c r="A575" s="33" t="s">
        <v>133</v>
      </c>
      <c r="B575" s="20" t="s">
        <v>258</v>
      </c>
      <c r="C575" s="39" t="s">
        <v>26</v>
      </c>
      <c r="D575" s="20" t="s">
        <v>179</v>
      </c>
      <c r="E575" s="20" t="s">
        <v>296</v>
      </c>
      <c r="F575" s="20" t="s">
        <v>297</v>
      </c>
      <c r="G575" s="38">
        <v>1935.13</v>
      </c>
      <c r="H575" s="36" t="s">
        <v>101</v>
      </c>
      <c r="I575" s="37" t="s">
        <v>166</v>
      </c>
      <c r="J575" s="37"/>
    </row>
    <row r="576" ht="13.5" customHeight="1">
      <c r="A576" s="33" t="s">
        <v>133</v>
      </c>
      <c r="B576" s="25" t="s">
        <v>131</v>
      </c>
      <c r="C576" s="39" t="s">
        <v>26</v>
      </c>
      <c r="D576" s="25" t="s">
        <v>179</v>
      </c>
      <c r="E576" s="25" t="s">
        <v>296</v>
      </c>
      <c r="F576" s="25" t="s">
        <v>297</v>
      </c>
      <c r="G576" s="35">
        <v>3590.95</v>
      </c>
      <c r="H576" s="36" t="s">
        <v>109</v>
      </c>
      <c r="I576" s="37" t="s">
        <v>166</v>
      </c>
      <c r="J576" s="37"/>
    </row>
    <row r="577" ht="27.0" customHeight="1">
      <c r="A577" s="33" t="s">
        <v>133</v>
      </c>
      <c r="B577" s="20" t="s">
        <v>183</v>
      </c>
      <c r="C577" s="39" t="s">
        <v>26</v>
      </c>
      <c r="D577" s="20" t="s">
        <v>179</v>
      </c>
      <c r="E577" s="20" t="s">
        <v>296</v>
      </c>
      <c r="F577" s="20" t="s">
        <v>297</v>
      </c>
      <c r="G577" s="38">
        <v>3724.63</v>
      </c>
      <c r="H577" s="36" t="s">
        <v>109</v>
      </c>
      <c r="I577" s="37" t="s">
        <v>166</v>
      </c>
      <c r="J577" s="37"/>
    </row>
    <row r="578" ht="13.5" customHeight="1">
      <c r="A578" s="33" t="s">
        <v>133</v>
      </c>
      <c r="B578" s="25" t="s">
        <v>236</v>
      </c>
      <c r="C578" s="39" t="s">
        <v>26</v>
      </c>
      <c r="D578" s="25" t="s">
        <v>179</v>
      </c>
      <c r="E578" s="25" t="s">
        <v>296</v>
      </c>
      <c r="F578" s="25" t="s">
        <v>297</v>
      </c>
      <c r="G578" s="35">
        <v>4012.1</v>
      </c>
      <c r="H578" s="36" t="s">
        <v>109</v>
      </c>
      <c r="I578" s="37" t="s">
        <v>166</v>
      </c>
      <c r="J578" s="37"/>
    </row>
    <row r="579" ht="13.5" customHeight="1">
      <c r="A579" s="33" t="s">
        <v>133</v>
      </c>
      <c r="B579" s="20" t="s">
        <v>145</v>
      </c>
      <c r="C579" s="39" t="s">
        <v>26</v>
      </c>
      <c r="D579" s="20" t="s">
        <v>179</v>
      </c>
      <c r="E579" s="20" t="s">
        <v>296</v>
      </c>
      <c r="F579" s="20" t="s">
        <v>297</v>
      </c>
      <c r="G579" s="38">
        <v>4747.13</v>
      </c>
      <c r="H579" s="36" t="s">
        <v>101</v>
      </c>
      <c r="I579" s="37" t="s">
        <v>166</v>
      </c>
      <c r="J579" s="37"/>
    </row>
    <row r="580" ht="27.0" customHeight="1">
      <c r="A580" s="33" t="s">
        <v>133</v>
      </c>
      <c r="B580" s="25" t="s">
        <v>192</v>
      </c>
      <c r="C580" s="39" t="s">
        <v>26</v>
      </c>
      <c r="D580" s="25" t="s">
        <v>179</v>
      </c>
      <c r="E580" s="25" t="s">
        <v>305</v>
      </c>
      <c r="F580" s="25" t="s">
        <v>306</v>
      </c>
      <c r="G580" s="35">
        <v>1675.17</v>
      </c>
      <c r="H580" s="36" t="s">
        <v>101</v>
      </c>
      <c r="I580" s="37" t="s">
        <v>166</v>
      </c>
      <c r="J580" s="37"/>
    </row>
    <row r="581" ht="27.0" customHeight="1">
      <c r="A581" s="33" t="s">
        <v>133</v>
      </c>
      <c r="B581" s="20" t="s">
        <v>217</v>
      </c>
      <c r="C581" s="39" t="s">
        <v>26</v>
      </c>
      <c r="D581" s="20" t="s">
        <v>179</v>
      </c>
      <c r="E581" s="20" t="s">
        <v>305</v>
      </c>
      <c r="F581" s="20" t="s">
        <v>306</v>
      </c>
      <c r="G581" s="38">
        <v>1712.06</v>
      </c>
      <c r="H581" s="36" t="s">
        <v>109</v>
      </c>
      <c r="I581" s="37" t="s">
        <v>166</v>
      </c>
      <c r="J581" s="37"/>
    </row>
    <row r="582" ht="13.5" customHeight="1">
      <c r="A582" s="33" t="s">
        <v>133</v>
      </c>
      <c r="B582" s="25" t="s">
        <v>218</v>
      </c>
      <c r="C582" s="39" t="s">
        <v>26</v>
      </c>
      <c r="D582" s="25" t="s">
        <v>179</v>
      </c>
      <c r="E582" s="25" t="s">
        <v>305</v>
      </c>
      <c r="F582" s="25" t="s">
        <v>306</v>
      </c>
      <c r="G582" s="35">
        <v>1972.47</v>
      </c>
      <c r="H582" s="36" t="s">
        <v>101</v>
      </c>
      <c r="I582" s="37" t="s">
        <v>166</v>
      </c>
      <c r="J582" s="37"/>
    </row>
    <row r="583" ht="13.5" customHeight="1">
      <c r="A583" s="33" t="s">
        <v>133</v>
      </c>
      <c r="B583" s="20" t="s">
        <v>131</v>
      </c>
      <c r="C583" s="39" t="s">
        <v>26</v>
      </c>
      <c r="D583" s="20" t="s">
        <v>179</v>
      </c>
      <c r="E583" s="20" t="s">
        <v>305</v>
      </c>
      <c r="F583" s="20" t="s">
        <v>306</v>
      </c>
      <c r="G583" s="38">
        <v>3590.95</v>
      </c>
      <c r="H583" s="36" t="s">
        <v>109</v>
      </c>
      <c r="I583" s="37" t="s">
        <v>166</v>
      </c>
      <c r="J583" s="37"/>
    </row>
    <row r="584" ht="15.0" customHeight="1">
      <c r="A584" s="40" t="s">
        <v>486</v>
      </c>
      <c r="B584" s="3"/>
      <c r="C584" s="3"/>
      <c r="D584" s="3"/>
      <c r="E584" s="3"/>
      <c r="F584" s="4"/>
      <c r="G584" s="41">
        <f>SUM(G574:G583)</f>
        <v>29951.43</v>
      </c>
      <c r="H584" s="4"/>
      <c r="I584" s="42" t="str">
        <f>IF(30000-G584&gt;=0,"  Capacidade residual: R$ "&amp;SUBSTITUTE(SUBSTITUTE(SUBSTITUTE(TEXT(30000-G584,"#,##0.00"),".","|"),",","."),"|",","),"  Período excepcional: R$ "&amp;SUBSTITUTE(SUBSTITUTE(SUBSTITUTE(TEXT(ABS(30000-G584),"#,##0.00"),".","|"),",","."),"|",",")&amp;" acima da ref.")</f>
        <v>  Capacidade residual: R$ 48.57</v>
      </c>
      <c r="J584" s="4"/>
    </row>
    <row r="585" ht="15.75" customHeight="1">
      <c r="A585" s="32" t="s">
        <v>487</v>
      </c>
      <c r="B585" s="3"/>
      <c r="C585" s="3"/>
      <c r="D585" s="3"/>
      <c r="E585" s="3"/>
      <c r="F585" s="3"/>
      <c r="G585" s="3"/>
      <c r="H585" s="3"/>
      <c r="I585" s="3"/>
      <c r="J585" s="4"/>
    </row>
    <row r="586" ht="13.5" customHeight="1">
      <c r="A586" s="33" t="s">
        <v>207</v>
      </c>
      <c r="B586" s="25" t="s">
        <v>24</v>
      </c>
      <c r="C586" s="39" t="s">
        <v>26</v>
      </c>
      <c r="D586" s="25" t="s">
        <v>179</v>
      </c>
      <c r="E586" s="25" t="s">
        <v>291</v>
      </c>
      <c r="F586" s="25" t="s">
        <v>292</v>
      </c>
      <c r="G586" s="35">
        <v>27195.69</v>
      </c>
      <c r="H586" s="36" t="s">
        <v>109</v>
      </c>
      <c r="I586" s="37" t="s">
        <v>166</v>
      </c>
      <c r="J586" s="37"/>
    </row>
    <row r="587" ht="13.5" customHeight="1">
      <c r="A587" s="33" t="s">
        <v>207</v>
      </c>
      <c r="B587" s="20" t="s">
        <v>204</v>
      </c>
      <c r="C587" s="39" t="s">
        <v>26</v>
      </c>
      <c r="D587" s="20" t="s">
        <v>179</v>
      </c>
      <c r="E587" s="20" t="s">
        <v>305</v>
      </c>
      <c r="F587" s="20" t="s">
        <v>306</v>
      </c>
      <c r="G587" s="38">
        <v>1519.45</v>
      </c>
      <c r="H587" s="36" t="s">
        <v>101</v>
      </c>
      <c r="I587" s="37" t="s">
        <v>166</v>
      </c>
      <c r="J587" s="37"/>
    </row>
    <row r="588" ht="15.0" customHeight="1">
      <c r="A588" s="40" t="s">
        <v>488</v>
      </c>
      <c r="B588" s="3"/>
      <c r="C588" s="3"/>
      <c r="D588" s="3"/>
      <c r="E588" s="3"/>
      <c r="F588" s="4"/>
      <c r="G588" s="41">
        <f>SUM(G586:G587)</f>
        <v>28715.14</v>
      </c>
      <c r="H588" s="4"/>
      <c r="I588" s="42" t="str">
        <f>IF(30000-G588&gt;=0,"  Capacidade residual: R$ "&amp;SUBSTITUTE(SUBSTITUTE(SUBSTITUTE(TEXT(30000-G588,"#,##0.00"),".","|"),",","."),"|",","),"  Período excepcional: R$ "&amp;SUBSTITUTE(SUBSTITUTE(SUBSTITUTE(TEXT(ABS(30000-G588),"#,##0.00"),".","|"),",","."),"|",",")&amp;" acima da ref.")</f>
        <v>  Capacidade residual: R$ 1,284.86</v>
      </c>
      <c r="J588" s="4"/>
    </row>
    <row r="589" ht="15.75" customHeight="1">
      <c r="A589" s="43" t="s">
        <v>489</v>
      </c>
      <c r="B589" s="3"/>
      <c r="C589" s="3"/>
      <c r="D589" s="3"/>
      <c r="E589" s="3"/>
      <c r="F589" s="3"/>
      <c r="G589" s="3"/>
      <c r="H589" s="3"/>
      <c r="I589" s="3"/>
      <c r="J589" s="4"/>
    </row>
    <row r="590" ht="13.5" customHeight="1">
      <c r="A590" s="33" t="s">
        <v>490</v>
      </c>
      <c r="B590" s="25" t="s">
        <v>134</v>
      </c>
      <c r="C590" s="39" t="s">
        <v>26</v>
      </c>
      <c r="D590" s="25" t="s">
        <v>179</v>
      </c>
      <c r="E590" s="25" t="s">
        <v>291</v>
      </c>
      <c r="F590" s="25" t="s">
        <v>292</v>
      </c>
      <c r="G590" s="35">
        <v>28673.32</v>
      </c>
      <c r="H590" s="36" t="s">
        <v>101</v>
      </c>
      <c r="I590" s="37" t="s">
        <v>166</v>
      </c>
      <c r="J590" s="37"/>
    </row>
    <row r="591" ht="15.0" customHeight="1">
      <c r="A591" s="40" t="s">
        <v>491</v>
      </c>
      <c r="B591" s="3"/>
      <c r="C591" s="3"/>
      <c r="D591" s="3"/>
      <c r="E591" s="3"/>
      <c r="F591" s="4"/>
      <c r="G591" s="41">
        <f>SUM(G590)</f>
        <v>28673.32</v>
      </c>
      <c r="H591" s="4"/>
      <c r="I591" s="42" t="str">
        <f>IF(30000-G591&gt;=0,"  Capacidade residual: R$ "&amp;SUBSTITUTE(SUBSTITUTE(SUBSTITUTE(TEXT(30000-G591,"#,##0.00"),".","|"),",","."),"|",","),"  Período excepcional: R$ "&amp;SUBSTITUTE(SUBSTITUTE(SUBSTITUTE(TEXT(ABS(30000-G591),"#,##0.00"),".","|"),",","."),"|",",")&amp;" acima da ref.")</f>
        <v>  Capacidade residual: R$ 1,326.68</v>
      </c>
      <c r="J591" s="4"/>
    </row>
    <row r="592" ht="15.75" customHeight="1">
      <c r="A592" s="32" t="s">
        <v>492</v>
      </c>
      <c r="B592" s="3"/>
      <c r="C592" s="3"/>
      <c r="D592" s="3"/>
      <c r="E592" s="3"/>
      <c r="F592" s="3"/>
      <c r="G592" s="3"/>
      <c r="H592" s="3"/>
      <c r="I592" s="3"/>
      <c r="J592" s="4"/>
    </row>
    <row r="593" ht="13.5" customHeight="1">
      <c r="A593" s="33" t="s">
        <v>186</v>
      </c>
      <c r="B593" s="25" t="s">
        <v>163</v>
      </c>
      <c r="C593" s="39" t="s">
        <v>26</v>
      </c>
      <c r="D593" s="25" t="s">
        <v>179</v>
      </c>
      <c r="E593" s="25" t="s">
        <v>296</v>
      </c>
      <c r="F593" s="25" t="s">
        <v>297</v>
      </c>
      <c r="G593" s="35">
        <v>9010.26</v>
      </c>
      <c r="H593" s="36" t="s">
        <v>109</v>
      </c>
      <c r="I593" s="37" t="s">
        <v>166</v>
      </c>
      <c r="J593" s="37"/>
    </row>
    <row r="594" ht="13.5" customHeight="1">
      <c r="A594" s="33" t="s">
        <v>186</v>
      </c>
      <c r="B594" s="20" t="s">
        <v>194</v>
      </c>
      <c r="C594" s="39" t="s">
        <v>26</v>
      </c>
      <c r="D594" s="20" t="s">
        <v>179</v>
      </c>
      <c r="E594" s="20" t="s">
        <v>296</v>
      </c>
      <c r="F594" s="20" t="s">
        <v>297</v>
      </c>
      <c r="G594" s="38">
        <v>11691.09</v>
      </c>
      <c r="H594" s="36" t="s">
        <v>101</v>
      </c>
      <c r="I594" s="37" t="s">
        <v>166</v>
      </c>
      <c r="J594" s="37"/>
    </row>
    <row r="595" ht="27.0" customHeight="1">
      <c r="A595" s="33" t="s">
        <v>186</v>
      </c>
      <c r="B595" s="25" t="s">
        <v>183</v>
      </c>
      <c r="C595" s="39" t="s">
        <v>26</v>
      </c>
      <c r="D595" s="25" t="s">
        <v>179</v>
      </c>
      <c r="E595" s="25" t="s">
        <v>305</v>
      </c>
      <c r="F595" s="25" t="s">
        <v>306</v>
      </c>
      <c r="G595" s="35">
        <v>3724.63</v>
      </c>
      <c r="H595" s="36" t="s">
        <v>109</v>
      </c>
      <c r="I595" s="37" t="s">
        <v>166</v>
      </c>
      <c r="J595" s="37"/>
    </row>
    <row r="596" ht="13.5" customHeight="1">
      <c r="A596" s="33" t="s">
        <v>186</v>
      </c>
      <c r="B596" s="20" t="s">
        <v>236</v>
      </c>
      <c r="C596" s="39" t="s">
        <v>26</v>
      </c>
      <c r="D596" s="20" t="s">
        <v>179</v>
      </c>
      <c r="E596" s="20" t="s">
        <v>305</v>
      </c>
      <c r="F596" s="20" t="s">
        <v>306</v>
      </c>
      <c r="G596" s="38">
        <v>4012.1</v>
      </c>
      <c r="H596" s="36" t="s">
        <v>109</v>
      </c>
      <c r="I596" s="37" t="s">
        <v>166</v>
      </c>
      <c r="J596" s="37"/>
    </row>
    <row r="597" ht="15.0" customHeight="1">
      <c r="A597" s="40" t="s">
        <v>493</v>
      </c>
      <c r="B597" s="3"/>
      <c r="C597" s="3"/>
      <c r="D597" s="3"/>
      <c r="E597" s="3"/>
      <c r="F597" s="4"/>
      <c r="G597" s="41">
        <f>SUM(G593:G596)</f>
        <v>28438.08</v>
      </c>
      <c r="H597" s="4"/>
      <c r="I597" s="42" t="str">
        <f>IF(30000-G597&gt;=0,"  Capacidade residual: R$ "&amp;SUBSTITUTE(SUBSTITUTE(SUBSTITUTE(TEXT(30000-G597,"#,##0.00"),".","|"),",","."),"|",","),"  Período excepcional: R$ "&amp;SUBSTITUTE(SUBSTITUTE(SUBSTITUTE(TEXT(ABS(30000-G597),"#,##0.00"),".","|"),",","."),"|",",")&amp;" acima da ref.")</f>
        <v>  Capacidade residual: R$ 1,561.92</v>
      </c>
      <c r="J597" s="4"/>
    </row>
    <row r="598" ht="15.75" customHeight="1">
      <c r="A598" s="43" t="s">
        <v>494</v>
      </c>
      <c r="B598" s="3"/>
      <c r="C598" s="3"/>
      <c r="D598" s="3"/>
      <c r="E598" s="3"/>
      <c r="F598" s="3"/>
      <c r="G598" s="3"/>
      <c r="H598" s="3"/>
      <c r="I598" s="3"/>
      <c r="J598" s="4"/>
    </row>
    <row r="599" ht="13.5" customHeight="1">
      <c r="A599" s="33" t="s">
        <v>260</v>
      </c>
      <c r="B599" s="25" t="s">
        <v>141</v>
      </c>
      <c r="C599" s="39" t="s">
        <v>26</v>
      </c>
      <c r="D599" s="25" t="s">
        <v>179</v>
      </c>
      <c r="E599" s="25" t="s">
        <v>271</v>
      </c>
      <c r="F599" s="25" t="s">
        <v>272</v>
      </c>
      <c r="G599" s="35">
        <v>39215.03</v>
      </c>
      <c r="H599" s="36" t="s">
        <v>101</v>
      </c>
      <c r="I599" s="37" t="s">
        <v>166</v>
      </c>
      <c r="J599" s="37"/>
    </row>
    <row r="600" ht="13.5" customHeight="1">
      <c r="A600" s="33" t="s">
        <v>260</v>
      </c>
      <c r="B600" s="20" t="s">
        <v>138</v>
      </c>
      <c r="C600" s="39" t="s">
        <v>26</v>
      </c>
      <c r="D600" s="20" t="s">
        <v>179</v>
      </c>
      <c r="E600" s="20" t="s">
        <v>296</v>
      </c>
      <c r="F600" s="20" t="s">
        <v>297</v>
      </c>
      <c r="G600" s="38">
        <v>11906.58</v>
      </c>
      <c r="H600" s="36" t="s">
        <v>109</v>
      </c>
      <c r="I600" s="37" t="s">
        <v>166</v>
      </c>
      <c r="J600" s="37"/>
    </row>
    <row r="601" ht="13.5" customHeight="1">
      <c r="A601" s="33" t="s">
        <v>260</v>
      </c>
      <c r="B601" s="25" t="s">
        <v>175</v>
      </c>
      <c r="C601" s="39" t="s">
        <v>26</v>
      </c>
      <c r="D601" s="25" t="s">
        <v>179</v>
      </c>
      <c r="E601" s="25" t="s">
        <v>296</v>
      </c>
      <c r="F601" s="25" t="s">
        <v>297</v>
      </c>
      <c r="G601" s="35">
        <v>15364.76</v>
      </c>
      <c r="H601" s="36" t="s">
        <v>109</v>
      </c>
      <c r="I601" s="37" t="s">
        <v>166</v>
      </c>
      <c r="J601" s="37"/>
    </row>
    <row r="602" ht="13.5" customHeight="1">
      <c r="A602" s="33" t="s">
        <v>260</v>
      </c>
      <c r="B602" s="20" t="s">
        <v>258</v>
      </c>
      <c r="C602" s="39" t="s">
        <v>26</v>
      </c>
      <c r="D602" s="20" t="s">
        <v>179</v>
      </c>
      <c r="E602" s="20" t="s">
        <v>305</v>
      </c>
      <c r="F602" s="20" t="s">
        <v>306</v>
      </c>
      <c r="G602" s="38">
        <v>1935.13</v>
      </c>
      <c r="H602" s="36" t="s">
        <v>101</v>
      </c>
      <c r="I602" s="37" t="s">
        <v>166</v>
      </c>
      <c r="J602" s="37"/>
    </row>
    <row r="603" ht="15.0" customHeight="1">
      <c r="A603" s="40" t="s">
        <v>495</v>
      </c>
      <c r="B603" s="3"/>
      <c r="C603" s="3"/>
      <c r="D603" s="3"/>
      <c r="E603" s="3"/>
      <c r="F603" s="4"/>
      <c r="G603" s="41">
        <f>SUM(G599:G602)</f>
        <v>68421.5</v>
      </c>
      <c r="H603" s="4"/>
      <c r="I603" s="42" t="str">
        <f>IF(30000-G603&gt;=0,"  Capacidade residual: R$ "&amp;SUBSTITUTE(SUBSTITUTE(SUBSTITUTE(TEXT(30000-G603,"#,##0.00"),".","|"),",","."),"|",","),"  Período excepcional: R$ "&amp;SUBSTITUTE(SUBSTITUTE(SUBSTITUTE(TEXT(ABS(30000-G603),"#,##0.00"),".","|"),",","."),"|",",")&amp;" acima da ref.")</f>
        <v>  Período excepcional: R$ 38,421.50 acima da ref.</v>
      </c>
      <c r="J603" s="4"/>
    </row>
    <row r="604" ht="15.75" customHeight="1">
      <c r="A604" s="32" t="s">
        <v>496</v>
      </c>
      <c r="B604" s="3"/>
      <c r="C604" s="3"/>
      <c r="D604" s="3"/>
      <c r="E604" s="3"/>
      <c r="F604" s="3"/>
      <c r="G604" s="3"/>
      <c r="H604" s="3"/>
      <c r="I604" s="3"/>
      <c r="J604" s="4"/>
    </row>
    <row r="605" ht="13.5" customHeight="1">
      <c r="A605" s="33" t="s">
        <v>497</v>
      </c>
      <c r="B605" s="25" t="s">
        <v>24</v>
      </c>
      <c r="C605" s="39" t="s">
        <v>26</v>
      </c>
      <c r="D605" s="25" t="s">
        <v>179</v>
      </c>
      <c r="E605" s="25" t="s">
        <v>296</v>
      </c>
      <c r="F605" s="25" t="s">
        <v>297</v>
      </c>
      <c r="G605" s="35">
        <v>27195.69</v>
      </c>
      <c r="H605" s="36" t="s">
        <v>109</v>
      </c>
      <c r="I605" s="37" t="s">
        <v>166</v>
      </c>
      <c r="J605" s="37"/>
    </row>
    <row r="606" ht="15.0" customHeight="1">
      <c r="A606" s="40" t="s">
        <v>498</v>
      </c>
      <c r="B606" s="3"/>
      <c r="C606" s="3"/>
      <c r="D606" s="3"/>
      <c r="E606" s="3"/>
      <c r="F606" s="4"/>
      <c r="G606" s="41">
        <f>SUM(G605)</f>
        <v>27195.69</v>
      </c>
      <c r="H606" s="4"/>
      <c r="I606" s="42" t="str">
        <f>IF(30000-G606&gt;=0,"  Capacidade residual: R$ "&amp;SUBSTITUTE(SUBSTITUTE(SUBSTITUTE(TEXT(30000-G606,"#,##0.00"),".","|"),",","."),"|",","),"  Período excepcional: R$ "&amp;SUBSTITUTE(SUBSTITUTE(SUBSTITUTE(TEXT(ABS(30000-G606),"#,##0.00"),".","|"),",","."),"|",",")&amp;" acima da ref.")</f>
        <v>  Capacidade residual: R$ 2,804.31</v>
      </c>
      <c r="J606" s="4"/>
    </row>
    <row r="607" ht="15.75" customHeight="1">
      <c r="A607" s="43" t="s">
        <v>499</v>
      </c>
      <c r="B607" s="3"/>
      <c r="C607" s="3"/>
      <c r="D607" s="3"/>
      <c r="E607" s="3"/>
      <c r="F607" s="3"/>
      <c r="G607" s="3"/>
      <c r="H607" s="3"/>
      <c r="I607" s="3"/>
      <c r="J607" s="4"/>
    </row>
    <row r="608" ht="13.5" customHeight="1">
      <c r="A608" s="33" t="s">
        <v>500</v>
      </c>
      <c r="B608" s="25" t="s">
        <v>134</v>
      </c>
      <c r="C608" s="39" t="s">
        <v>26</v>
      </c>
      <c r="D608" s="25" t="s">
        <v>179</v>
      </c>
      <c r="E608" s="25" t="s">
        <v>296</v>
      </c>
      <c r="F608" s="25" t="s">
        <v>297</v>
      </c>
      <c r="G608" s="35">
        <v>28673.32</v>
      </c>
      <c r="H608" s="36" t="s">
        <v>101</v>
      </c>
      <c r="I608" s="37" t="s">
        <v>166</v>
      </c>
      <c r="J608" s="37"/>
    </row>
    <row r="609" ht="15.0" customHeight="1">
      <c r="A609" s="40" t="s">
        <v>501</v>
      </c>
      <c r="B609" s="3"/>
      <c r="C609" s="3"/>
      <c r="D609" s="3"/>
      <c r="E609" s="3"/>
      <c r="F609" s="4"/>
      <c r="G609" s="41">
        <f>SUM(G608)</f>
        <v>28673.32</v>
      </c>
      <c r="H609" s="4"/>
      <c r="I609" s="42" t="str">
        <f>IF(30000-G609&gt;=0,"  Capacidade residual: R$ "&amp;SUBSTITUTE(SUBSTITUTE(SUBSTITUTE(TEXT(30000-G609,"#,##0.00"),".","|"),",","."),"|",","),"  Período excepcional: R$ "&amp;SUBSTITUTE(SUBSTITUTE(SUBSTITUTE(TEXT(ABS(30000-G609),"#,##0.00"),".","|"),",","."),"|",",")&amp;" acima da ref.")</f>
        <v>  Capacidade residual: R$ 1,326.68</v>
      </c>
      <c r="J609" s="4"/>
    </row>
    <row r="610" ht="15.75" customHeight="1">
      <c r="A610" s="32" t="s">
        <v>502</v>
      </c>
      <c r="B610" s="3"/>
      <c r="C610" s="3"/>
      <c r="D610" s="3"/>
      <c r="E610" s="3"/>
      <c r="F610" s="3"/>
      <c r="G610" s="3"/>
      <c r="H610" s="3"/>
      <c r="I610" s="3"/>
      <c r="J610" s="4"/>
    </row>
    <row r="611" ht="13.5" customHeight="1">
      <c r="A611" s="33" t="s">
        <v>147</v>
      </c>
      <c r="B611" s="25" t="s">
        <v>235</v>
      </c>
      <c r="C611" s="44" t="s">
        <v>168</v>
      </c>
      <c r="D611" s="25" t="s">
        <v>179</v>
      </c>
      <c r="E611" s="25" t="s">
        <v>372</v>
      </c>
      <c r="F611" s="25" t="s">
        <v>373</v>
      </c>
      <c r="G611" s="35">
        <v>2990.84</v>
      </c>
      <c r="H611" s="36" t="s">
        <v>109</v>
      </c>
      <c r="I611" s="37" t="s">
        <v>166</v>
      </c>
      <c r="J611" s="37"/>
    </row>
    <row r="612" ht="13.5" customHeight="1">
      <c r="A612" s="33" t="s">
        <v>147</v>
      </c>
      <c r="B612" s="20" t="s">
        <v>145</v>
      </c>
      <c r="C612" s="39" t="s">
        <v>26</v>
      </c>
      <c r="D612" s="20" t="s">
        <v>179</v>
      </c>
      <c r="E612" s="20" t="s">
        <v>305</v>
      </c>
      <c r="F612" s="20" t="s">
        <v>306</v>
      </c>
      <c r="G612" s="38">
        <v>4747.13</v>
      </c>
      <c r="H612" s="36" t="s">
        <v>101</v>
      </c>
      <c r="I612" s="37" t="s">
        <v>166</v>
      </c>
      <c r="J612" s="37"/>
    </row>
    <row r="613" ht="13.5" customHeight="1">
      <c r="A613" s="33" t="s">
        <v>147</v>
      </c>
      <c r="B613" s="25" t="s">
        <v>163</v>
      </c>
      <c r="C613" s="39" t="s">
        <v>26</v>
      </c>
      <c r="D613" s="25" t="s">
        <v>179</v>
      </c>
      <c r="E613" s="25" t="s">
        <v>305</v>
      </c>
      <c r="F613" s="25" t="s">
        <v>306</v>
      </c>
      <c r="G613" s="35">
        <v>9010.26</v>
      </c>
      <c r="H613" s="36" t="s">
        <v>109</v>
      </c>
      <c r="I613" s="37" t="s">
        <v>166</v>
      </c>
      <c r="J613" s="37"/>
    </row>
    <row r="614" ht="13.5" customHeight="1">
      <c r="A614" s="33" t="s">
        <v>147</v>
      </c>
      <c r="B614" s="20" t="s">
        <v>194</v>
      </c>
      <c r="C614" s="39" t="s">
        <v>26</v>
      </c>
      <c r="D614" s="20" t="s">
        <v>179</v>
      </c>
      <c r="E614" s="20" t="s">
        <v>305</v>
      </c>
      <c r="F614" s="20" t="s">
        <v>306</v>
      </c>
      <c r="G614" s="38">
        <v>11691.09</v>
      </c>
      <c r="H614" s="36" t="s">
        <v>101</v>
      </c>
      <c r="I614" s="37" t="s">
        <v>166</v>
      </c>
      <c r="J614" s="37"/>
    </row>
    <row r="615" ht="15.0" customHeight="1">
      <c r="A615" s="40" t="s">
        <v>503</v>
      </c>
      <c r="B615" s="3"/>
      <c r="C615" s="3"/>
      <c r="D615" s="3"/>
      <c r="E615" s="3"/>
      <c r="F615" s="4"/>
      <c r="G615" s="41">
        <f>SUM(G611:G614)</f>
        <v>28439.32</v>
      </c>
      <c r="H615" s="4"/>
      <c r="I615" s="42" t="str">
        <f>IF(30000-G615&gt;=0,"  Capacidade residual: R$ "&amp;SUBSTITUTE(SUBSTITUTE(SUBSTITUTE(TEXT(30000-G615,"#,##0.00"),".","|"),",","."),"|",","),"  Período excepcional: R$ "&amp;SUBSTITUTE(SUBSTITUTE(SUBSTITUTE(TEXT(ABS(30000-G615),"#,##0.00"),".","|"),",","."),"|",",")&amp;" acima da ref.")</f>
        <v>  Capacidade residual: R$ 1,560.68</v>
      </c>
      <c r="J615" s="4"/>
    </row>
    <row r="616" ht="15.75" customHeight="1">
      <c r="A616" s="43" t="s">
        <v>504</v>
      </c>
      <c r="B616" s="3"/>
      <c r="C616" s="3"/>
      <c r="D616" s="3"/>
      <c r="E616" s="3"/>
      <c r="F616" s="3"/>
      <c r="G616" s="3"/>
      <c r="H616" s="3"/>
      <c r="I616" s="3"/>
      <c r="J616" s="4"/>
    </row>
    <row r="617" ht="13.5" customHeight="1">
      <c r="A617" s="33" t="s">
        <v>140</v>
      </c>
      <c r="B617" s="25" t="s">
        <v>148</v>
      </c>
      <c r="C617" s="39" t="s">
        <v>26</v>
      </c>
      <c r="D617" s="25" t="s">
        <v>179</v>
      </c>
      <c r="E617" s="25" t="s">
        <v>268</v>
      </c>
      <c r="F617" s="25" t="s">
        <v>140</v>
      </c>
      <c r="G617" s="35">
        <v>3778.11</v>
      </c>
      <c r="H617" s="36" t="s">
        <v>109</v>
      </c>
      <c r="I617" s="37" t="s">
        <v>166</v>
      </c>
      <c r="J617" s="37"/>
    </row>
    <row r="618" ht="13.5" customHeight="1">
      <c r="A618" s="33" t="s">
        <v>140</v>
      </c>
      <c r="B618" s="20" t="s">
        <v>138</v>
      </c>
      <c r="C618" s="39" t="s">
        <v>26</v>
      </c>
      <c r="D618" s="20" t="s">
        <v>179</v>
      </c>
      <c r="E618" s="20" t="s">
        <v>305</v>
      </c>
      <c r="F618" s="20" t="s">
        <v>306</v>
      </c>
      <c r="G618" s="38">
        <v>11906.58</v>
      </c>
      <c r="H618" s="36" t="s">
        <v>109</v>
      </c>
      <c r="I618" s="37" t="s">
        <v>166</v>
      </c>
      <c r="J618" s="37"/>
    </row>
    <row r="619" ht="13.5" customHeight="1">
      <c r="A619" s="33" t="s">
        <v>140</v>
      </c>
      <c r="B619" s="25" t="s">
        <v>175</v>
      </c>
      <c r="C619" s="39" t="s">
        <v>26</v>
      </c>
      <c r="D619" s="25" t="s">
        <v>179</v>
      </c>
      <c r="E619" s="25" t="s">
        <v>305</v>
      </c>
      <c r="F619" s="25" t="s">
        <v>306</v>
      </c>
      <c r="G619" s="35">
        <v>15364.76</v>
      </c>
      <c r="H619" s="36" t="s">
        <v>109</v>
      </c>
      <c r="I619" s="37" t="s">
        <v>166</v>
      </c>
      <c r="J619" s="37"/>
    </row>
    <row r="620" ht="15.0" customHeight="1">
      <c r="A620" s="40" t="s">
        <v>505</v>
      </c>
      <c r="B620" s="3"/>
      <c r="C620" s="3"/>
      <c r="D620" s="3"/>
      <c r="E620" s="3"/>
      <c r="F620" s="4"/>
      <c r="G620" s="41">
        <f>SUM(G617:G619)</f>
        <v>31049.45</v>
      </c>
      <c r="H620" s="4"/>
      <c r="I620" s="42" t="str">
        <f>IF(30000-G620&gt;=0,"  Capacidade residual: R$ "&amp;SUBSTITUTE(SUBSTITUTE(SUBSTITUTE(TEXT(30000-G620,"#,##0.00"),".","|"),",","."),"|",","),"  Período excepcional: R$ "&amp;SUBSTITUTE(SUBSTITUTE(SUBSTITUTE(TEXT(ABS(30000-G620),"#,##0.00"),".","|"),",","."),"|",",")&amp;" acima da ref.")</f>
        <v>  Período excepcional: R$ 1,049.45 acima da ref.</v>
      </c>
      <c r="J620" s="4"/>
    </row>
    <row r="621" ht="15.75" customHeight="1">
      <c r="A621" s="32" t="s">
        <v>506</v>
      </c>
      <c r="B621" s="3"/>
      <c r="C621" s="3"/>
      <c r="D621" s="3"/>
      <c r="E621" s="3"/>
      <c r="F621" s="3"/>
      <c r="G621" s="3"/>
      <c r="H621" s="3"/>
      <c r="I621" s="3"/>
      <c r="J621" s="4"/>
    </row>
    <row r="622" ht="13.5" customHeight="1">
      <c r="A622" s="33" t="s">
        <v>67</v>
      </c>
      <c r="B622" s="25" t="s">
        <v>24</v>
      </c>
      <c r="C622" s="39" t="s">
        <v>26</v>
      </c>
      <c r="D622" s="25" t="s">
        <v>179</v>
      </c>
      <c r="E622" s="25" t="s">
        <v>305</v>
      </c>
      <c r="F622" s="25" t="s">
        <v>306</v>
      </c>
      <c r="G622" s="35">
        <v>27195.69</v>
      </c>
      <c r="H622" s="36" t="s">
        <v>109</v>
      </c>
      <c r="I622" s="37" t="s">
        <v>166</v>
      </c>
      <c r="J622" s="37"/>
    </row>
    <row r="623" ht="15.0" customHeight="1">
      <c r="A623" s="40" t="s">
        <v>507</v>
      </c>
      <c r="B623" s="3"/>
      <c r="C623" s="3"/>
      <c r="D623" s="3"/>
      <c r="E623" s="3"/>
      <c r="F623" s="4"/>
      <c r="G623" s="41">
        <f>SUM(G622)</f>
        <v>27195.69</v>
      </c>
      <c r="H623" s="4"/>
      <c r="I623" s="42" t="str">
        <f>IF(30000-G623&gt;=0,"  Capacidade residual: R$ "&amp;SUBSTITUTE(SUBSTITUTE(SUBSTITUTE(TEXT(30000-G623,"#,##0.00"),".","|"),",","."),"|",","),"  Período excepcional: R$ "&amp;SUBSTITUTE(SUBSTITUTE(SUBSTITUTE(TEXT(ABS(30000-G623),"#,##0.00"),".","|"),",","."),"|",",")&amp;" acima da ref.")</f>
        <v>  Capacidade residual: R$ 2,804.31</v>
      </c>
      <c r="J623" s="4"/>
    </row>
    <row r="624" ht="15.75" customHeight="1">
      <c r="A624" s="43" t="s">
        <v>508</v>
      </c>
      <c r="B624" s="3"/>
      <c r="C624" s="3"/>
      <c r="D624" s="3"/>
      <c r="E624" s="3"/>
      <c r="F624" s="3"/>
      <c r="G624" s="3"/>
      <c r="H624" s="3"/>
      <c r="I624" s="3"/>
      <c r="J624" s="4"/>
    </row>
    <row r="625" ht="13.5" customHeight="1">
      <c r="A625" s="33" t="s">
        <v>136</v>
      </c>
      <c r="B625" s="25" t="s">
        <v>134</v>
      </c>
      <c r="C625" s="39" t="s">
        <v>26</v>
      </c>
      <c r="D625" s="25" t="s">
        <v>179</v>
      </c>
      <c r="E625" s="25" t="s">
        <v>305</v>
      </c>
      <c r="F625" s="25" t="s">
        <v>306</v>
      </c>
      <c r="G625" s="35">
        <v>28673.32</v>
      </c>
      <c r="H625" s="36" t="s">
        <v>101</v>
      </c>
      <c r="I625" s="37" t="s">
        <v>166</v>
      </c>
      <c r="J625" s="37"/>
    </row>
    <row r="626" ht="15.0" customHeight="1">
      <c r="A626" s="40" t="s">
        <v>509</v>
      </c>
      <c r="B626" s="3"/>
      <c r="C626" s="3"/>
      <c r="D626" s="3"/>
      <c r="E626" s="3"/>
      <c r="F626" s="4"/>
      <c r="G626" s="41">
        <f>SUM(G625)</f>
        <v>28673.32</v>
      </c>
      <c r="H626" s="4"/>
      <c r="I626" s="42" t="str">
        <f>IF(30000-G626&gt;=0,"  Capacidade residual: R$ "&amp;SUBSTITUTE(SUBSTITUTE(SUBSTITUTE(TEXT(30000-G626,"#,##0.00"),".","|"),",","."),"|",","),"  Período excepcional: R$ "&amp;SUBSTITUTE(SUBSTITUTE(SUBSTITUTE(TEXT(ABS(30000-G626),"#,##0.00"),".","|"),",","."),"|",",")&amp;" acima da ref.")</f>
        <v>  Capacidade residual: R$ 1,326.68</v>
      </c>
      <c r="J626" s="4"/>
    </row>
    <row r="627" ht="15.75" customHeight="1">
      <c r="A627" s="32" t="s">
        <v>510</v>
      </c>
      <c r="B627" s="3"/>
      <c r="C627" s="3"/>
      <c r="D627" s="3"/>
      <c r="E627" s="3"/>
      <c r="F627" s="3"/>
      <c r="G627" s="3"/>
      <c r="H627" s="3"/>
      <c r="I627" s="3"/>
      <c r="J627" s="4"/>
    </row>
    <row r="628" ht="13.5" customHeight="1">
      <c r="A628" s="33" t="s">
        <v>511</v>
      </c>
      <c r="B628" s="25" t="s">
        <v>141</v>
      </c>
      <c r="C628" s="39" t="s">
        <v>26</v>
      </c>
      <c r="D628" s="25" t="s">
        <v>179</v>
      </c>
      <c r="E628" s="25" t="s">
        <v>277</v>
      </c>
      <c r="F628" s="25" t="s">
        <v>278</v>
      </c>
      <c r="G628" s="35">
        <v>39215.03</v>
      </c>
      <c r="H628" s="36" t="s">
        <v>101</v>
      </c>
      <c r="I628" s="37" t="s">
        <v>166</v>
      </c>
      <c r="J628" s="37"/>
    </row>
    <row r="629" ht="15.0" customHeight="1">
      <c r="A629" s="40" t="s">
        <v>512</v>
      </c>
      <c r="B629" s="3"/>
      <c r="C629" s="3"/>
      <c r="D629" s="3"/>
      <c r="E629" s="3"/>
      <c r="F629" s="4"/>
      <c r="G629" s="41">
        <f>SUM(G628)</f>
        <v>39215.03</v>
      </c>
      <c r="H629" s="4"/>
      <c r="I629" s="42" t="str">
        <f>IF(30000-G629&gt;=0,"  Capacidade residual: R$ "&amp;SUBSTITUTE(SUBSTITUTE(SUBSTITUTE(TEXT(30000-G629,"#,##0.00"),".","|"),",","."),"|",","),"  Período excepcional: R$ "&amp;SUBSTITUTE(SUBSTITUTE(SUBSTITUTE(TEXT(ABS(30000-G629),"#,##0.00"),".","|"),",","."),"|",",")&amp;" acima da ref.")</f>
        <v>  Período excepcional: R$ 9,215.03 acima da ref.</v>
      </c>
      <c r="J629" s="4"/>
    </row>
    <row r="630" ht="15.75" customHeight="1">
      <c r="A630" s="43" t="s">
        <v>513</v>
      </c>
      <c r="B630" s="3"/>
      <c r="C630" s="3"/>
      <c r="D630" s="3"/>
      <c r="E630" s="3"/>
      <c r="F630" s="3"/>
      <c r="G630" s="3"/>
      <c r="H630" s="3"/>
      <c r="I630" s="3"/>
      <c r="J630" s="4"/>
    </row>
    <row r="631" ht="13.5" customHeight="1">
      <c r="A631" s="33" t="s">
        <v>270</v>
      </c>
      <c r="B631" s="25" t="s">
        <v>148</v>
      </c>
      <c r="C631" s="39" t="s">
        <v>26</v>
      </c>
      <c r="D631" s="25" t="s">
        <v>179</v>
      </c>
      <c r="E631" s="25" t="s">
        <v>269</v>
      </c>
      <c r="F631" s="25" t="s">
        <v>270</v>
      </c>
      <c r="G631" s="35">
        <v>3778.11</v>
      </c>
      <c r="H631" s="36" t="s">
        <v>109</v>
      </c>
      <c r="I631" s="37" t="s">
        <v>166</v>
      </c>
      <c r="J631" s="37"/>
    </row>
    <row r="632" ht="15.0" customHeight="1">
      <c r="A632" s="40" t="s">
        <v>514</v>
      </c>
      <c r="B632" s="3"/>
      <c r="C632" s="3"/>
      <c r="D632" s="3"/>
      <c r="E632" s="3"/>
      <c r="F632" s="4"/>
      <c r="G632" s="41">
        <f>SUM(G631)</f>
        <v>3778.11</v>
      </c>
      <c r="H632" s="4"/>
      <c r="I632" s="42" t="str">
        <f>IF(30000-G632&gt;=0,"  Capacidade residual: R$ "&amp;SUBSTITUTE(SUBSTITUTE(SUBSTITUTE(TEXT(30000-G632,"#,##0.00"),".","|"),",","."),"|",","),"  Período excepcional: R$ "&amp;SUBSTITUTE(SUBSTITUTE(SUBSTITUTE(TEXT(ABS(30000-G632),"#,##0.00"),".","|"),",","."),"|",",")&amp;" acima da ref.")</f>
        <v>  Capacidade residual: R$ 26,221.89</v>
      </c>
      <c r="J632" s="4"/>
    </row>
    <row r="633" ht="15.75" customHeight="1">
      <c r="A633" s="32" t="s">
        <v>515</v>
      </c>
      <c r="B633" s="3"/>
      <c r="C633" s="3"/>
      <c r="D633" s="3"/>
      <c r="E633" s="3"/>
      <c r="F633" s="3"/>
      <c r="G633" s="3"/>
      <c r="H633" s="3"/>
      <c r="I633" s="3"/>
      <c r="J633" s="4"/>
    </row>
    <row r="634" ht="13.5" customHeight="1">
      <c r="A634" s="33" t="s">
        <v>516</v>
      </c>
      <c r="B634" s="25" t="s">
        <v>141</v>
      </c>
      <c r="C634" s="39" t="s">
        <v>26</v>
      </c>
      <c r="D634" s="25" t="s">
        <v>179</v>
      </c>
      <c r="E634" s="25" t="s">
        <v>279</v>
      </c>
      <c r="F634" s="25" t="s">
        <v>280</v>
      </c>
      <c r="G634" s="35">
        <v>39215.03</v>
      </c>
      <c r="H634" s="36" t="s">
        <v>101</v>
      </c>
      <c r="I634" s="37" t="s">
        <v>166</v>
      </c>
      <c r="J634" s="37"/>
    </row>
    <row r="635" ht="15.0" customHeight="1">
      <c r="A635" s="40" t="s">
        <v>517</v>
      </c>
      <c r="B635" s="3"/>
      <c r="C635" s="3"/>
      <c r="D635" s="3"/>
      <c r="E635" s="3"/>
      <c r="F635" s="4"/>
      <c r="G635" s="41">
        <f>SUM(G634)</f>
        <v>39215.03</v>
      </c>
      <c r="H635" s="4"/>
      <c r="I635" s="42" t="str">
        <f>IF(30000-G635&gt;=0,"  Capacidade residual: R$ "&amp;SUBSTITUTE(SUBSTITUTE(SUBSTITUTE(TEXT(30000-G635,"#,##0.00"),".","|"),",","."),"|",","),"  Período excepcional: R$ "&amp;SUBSTITUTE(SUBSTITUTE(SUBSTITUTE(TEXT(ABS(30000-G635),"#,##0.00"),".","|"),",","."),"|",",")&amp;" acima da ref.")</f>
        <v>  Período excepcional: R$ 9,215.03 acima da ref.</v>
      </c>
      <c r="J635" s="4"/>
    </row>
    <row r="636" ht="15.75" customHeight="1">
      <c r="A636" s="43" t="s">
        <v>518</v>
      </c>
      <c r="B636" s="3"/>
      <c r="C636" s="3"/>
      <c r="D636" s="3"/>
      <c r="E636" s="3"/>
      <c r="F636" s="3"/>
      <c r="G636" s="3"/>
      <c r="H636" s="3"/>
      <c r="I636" s="3"/>
      <c r="J636" s="4"/>
    </row>
    <row r="637" ht="13.5" customHeight="1">
      <c r="A637" s="33" t="s">
        <v>272</v>
      </c>
      <c r="B637" s="25" t="s">
        <v>148</v>
      </c>
      <c r="C637" s="39" t="s">
        <v>26</v>
      </c>
      <c r="D637" s="25" t="s">
        <v>179</v>
      </c>
      <c r="E637" s="25" t="s">
        <v>271</v>
      </c>
      <c r="F637" s="25" t="s">
        <v>272</v>
      </c>
      <c r="G637" s="35">
        <v>3778.11</v>
      </c>
      <c r="H637" s="36" t="s">
        <v>109</v>
      </c>
      <c r="I637" s="37" t="s">
        <v>166</v>
      </c>
      <c r="J637" s="37"/>
    </row>
    <row r="638" ht="15.0" customHeight="1">
      <c r="A638" s="40" t="s">
        <v>519</v>
      </c>
      <c r="B638" s="3"/>
      <c r="C638" s="3"/>
      <c r="D638" s="3"/>
      <c r="E638" s="3"/>
      <c r="F638" s="4"/>
      <c r="G638" s="41">
        <f>SUM(G637)</f>
        <v>3778.11</v>
      </c>
      <c r="H638" s="4"/>
      <c r="I638" s="42" t="str">
        <f>IF(30000-G638&gt;=0,"  Capacidade residual: R$ "&amp;SUBSTITUTE(SUBSTITUTE(SUBSTITUTE(TEXT(30000-G638,"#,##0.00"),".","|"),",","."),"|",","),"  Período excepcional: R$ "&amp;SUBSTITUTE(SUBSTITUTE(SUBSTITUTE(TEXT(ABS(30000-G638),"#,##0.00"),".","|"),",","."),"|",",")&amp;" acima da ref.")</f>
        <v>  Capacidade residual: R$ 26,221.89</v>
      </c>
      <c r="J638" s="4"/>
    </row>
    <row r="639" ht="15.75" customHeight="1">
      <c r="A639" s="32" t="s">
        <v>520</v>
      </c>
      <c r="B639" s="3"/>
      <c r="C639" s="3"/>
      <c r="D639" s="3"/>
      <c r="E639" s="3"/>
      <c r="F639" s="3"/>
      <c r="G639" s="3"/>
      <c r="H639" s="3"/>
      <c r="I639" s="3"/>
      <c r="J639" s="4"/>
    </row>
    <row r="640" ht="13.5" customHeight="1">
      <c r="A640" s="33" t="s">
        <v>521</v>
      </c>
      <c r="B640" s="25" t="s">
        <v>141</v>
      </c>
      <c r="C640" s="39" t="s">
        <v>26</v>
      </c>
      <c r="D640" s="25" t="s">
        <v>179</v>
      </c>
      <c r="E640" s="25" t="s">
        <v>283</v>
      </c>
      <c r="F640" s="25" t="s">
        <v>284</v>
      </c>
      <c r="G640" s="35">
        <v>39215.03</v>
      </c>
      <c r="H640" s="36" t="s">
        <v>101</v>
      </c>
      <c r="I640" s="37" t="s">
        <v>166</v>
      </c>
      <c r="J640" s="37"/>
    </row>
    <row r="641" ht="15.0" customHeight="1">
      <c r="A641" s="40" t="s">
        <v>522</v>
      </c>
      <c r="B641" s="3"/>
      <c r="C641" s="3"/>
      <c r="D641" s="3"/>
      <c r="E641" s="3"/>
      <c r="F641" s="4"/>
      <c r="G641" s="41">
        <f>SUM(G640)</f>
        <v>39215.03</v>
      </c>
      <c r="H641" s="4"/>
      <c r="I641" s="42" t="str">
        <f>IF(30000-G641&gt;=0,"  Capacidade residual: R$ "&amp;SUBSTITUTE(SUBSTITUTE(SUBSTITUTE(TEXT(30000-G641,"#,##0.00"),".","|"),",","."),"|",","),"  Período excepcional: R$ "&amp;SUBSTITUTE(SUBSTITUTE(SUBSTITUTE(TEXT(ABS(30000-G641),"#,##0.00"),".","|"),",","."),"|",",")&amp;" acima da ref.")</f>
        <v>  Período excepcional: R$ 9,215.03 acima da ref.</v>
      </c>
      <c r="J641" s="4"/>
    </row>
    <row r="642" ht="15.75" customHeight="1">
      <c r="A642" s="43" t="s">
        <v>523</v>
      </c>
      <c r="B642" s="3"/>
      <c r="C642" s="3"/>
      <c r="D642" s="3"/>
      <c r="E642" s="3"/>
      <c r="F642" s="3"/>
      <c r="G642" s="3"/>
      <c r="H642" s="3"/>
      <c r="I642" s="3"/>
      <c r="J642" s="4"/>
    </row>
    <row r="643" ht="13.5" customHeight="1">
      <c r="A643" s="33" t="s">
        <v>278</v>
      </c>
      <c r="B643" s="25" t="s">
        <v>148</v>
      </c>
      <c r="C643" s="39" t="s">
        <v>26</v>
      </c>
      <c r="D643" s="25" t="s">
        <v>179</v>
      </c>
      <c r="E643" s="25" t="s">
        <v>277</v>
      </c>
      <c r="F643" s="25" t="s">
        <v>278</v>
      </c>
      <c r="G643" s="35">
        <v>3778.11</v>
      </c>
      <c r="H643" s="36" t="s">
        <v>109</v>
      </c>
      <c r="I643" s="37" t="s">
        <v>166</v>
      </c>
      <c r="J643" s="37"/>
    </row>
    <row r="644" ht="15.0" customHeight="1">
      <c r="A644" s="40" t="s">
        <v>524</v>
      </c>
      <c r="B644" s="3"/>
      <c r="C644" s="3"/>
      <c r="D644" s="3"/>
      <c r="E644" s="3"/>
      <c r="F644" s="4"/>
      <c r="G644" s="41">
        <f>SUM(G643)</f>
        <v>3778.11</v>
      </c>
      <c r="H644" s="4"/>
      <c r="I644" s="42" t="str">
        <f>IF(30000-G644&gt;=0,"  Capacidade residual: R$ "&amp;SUBSTITUTE(SUBSTITUTE(SUBSTITUTE(TEXT(30000-G644,"#,##0.00"),".","|"),",","."),"|",","),"  Período excepcional: R$ "&amp;SUBSTITUTE(SUBSTITUTE(SUBSTITUTE(TEXT(ABS(30000-G644),"#,##0.00"),".","|"),",","."),"|",",")&amp;" acima da ref.")</f>
        <v>  Capacidade residual: R$ 26,221.89</v>
      </c>
      <c r="J644" s="4"/>
    </row>
    <row r="645" ht="15.75" customHeight="1">
      <c r="A645" s="32" t="s">
        <v>525</v>
      </c>
      <c r="B645" s="3"/>
      <c r="C645" s="3"/>
      <c r="D645" s="3"/>
      <c r="E645" s="3"/>
      <c r="F645" s="3"/>
      <c r="G645" s="3"/>
      <c r="H645" s="3"/>
      <c r="I645" s="3"/>
      <c r="J645" s="4"/>
    </row>
    <row r="646" ht="13.5" customHeight="1">
      <c r="A646" s="33" t="s">
        <v>526</v>
      </c>
      <c r="B646" s="25" t="s">
        <v>141</v>
      </c>
      <c r="C646" s="39" t="s">
        <v>26</v>
      </c>
      <c r="D646" s="25" t="s">
        <v>179</v>
      </c>
      <c r="E646" s="25" t="s">
        <v>289</v>
      </c>
      <c r="F646" s="25" t="s">
        <v>290</v>
      </c>
      <c r="G646" s="35">
        <v>39215.03</v>
      </c>
      <c r="H646" s="36" t="s">
        <v>101</v>
      </c>
      <c r="I646" s="37" t="s">
        <v>166</v>
      </c>
      <c r="J646" s="37"/>
    </row>
    <row r="647" ht="15.0" customHeight="1">
      <c r="A647" s="40" t="s">
        <v>527</v>
      </c>
      <c r="B647" s="3"/>
      <c r="C647" s="3"/>
      <c r="D647" s="3"/>
      <c r="E647" s="3"/>
      <c r="F647" s="4"/>
      <c r="G647" s="41">
        <f>SUM(G646)</f>
        <v>39215.03</v>
      </c>
      <c r="H647" s="4"/>
      <c r="I647" s="42" t="str">
        <f>IF(30000-G647&gt;=0,"  Capacidade residual: R$ "&amp;SUBSTITUTE(SUBSTITUTE(SUBSTITUTE(TEXT(30000-G647,"#,##0.00"),".","|"),",","."),"|",","),"  Período excepcional: R$ "&amp;SUBSTITUTE(SUBSTITUTE(SUBSTITUTE(TEXT(ABS(30000-G647),"#,##0.00"),".","|"),",","."),"|",",")&amp;" acima da ref.")</f>
        <v>  Período excepcional: R$ 9,215.03 acima da ref.</v>
      </c>
      <c r="J647" s="4"/>
    </row>
    <row r="648" ht="15.75" customHeight="1">
      <c r="A648" s="43" t="s">
        <v>528</v>
      </c>
      <c r="B648" s="3"/>
      <c r="C648" s="3"/>
      <c r="D648" s="3"/>
      <c r="E648" s="3"/>
      <c r="F648" s="3"/>
      <c r="G648" s="3"/>
      <c r="H648" s="3"/>
      <c r="I648" s="3"/>
      <c r="J648" s="4"/>
    </row>
    <row r="649" ht="13.5" customHeight="1">
      <c r="A649" s="33" t="s">
        <v>280</v>
      </c>
      <c r="B649" s="25" t="s">
        <v>148</v>
      </c>
      <c r="C649" s="39" t="s">
        <v>26</v>
      </c>
      <c r="D649" s="25" t="s">
        <v>179</v>
      </c>
      <c r="E649" s="25" t="s">
        <v>279</v>
      </c>
      <c r="F649" s="25" t="s">
        <v>280</v>
      </c>
      <c r="G649" s="35">
        <v>3778.11</v>
      </c>
      <c r="H649" s="36" t="s">
        <v>109</v>
      </c>
      <c r="I649" s="37" t="s">
        <v>166</v>
      </c>
      <c r="J649" s="37"/>
    </row>
    <row r="650" ht="15.0" customHeight="1">
      <c r="A650" s="40" t="s">
        <v>529</v>
      </c>
      <c r="B650" s="3"/>
      <c r="C650" s="3"/>
      <c r="D650" s="3"/>
      <c r="E650" s="3"/>
      <c r="F650" s="4"/>
      <c r="G650" s="41">
        <f>SUM(G649)</f>
        <v>3778.11</v>
      </c>
      <c r="H650" s="4"/>
      <c r="I650" s="42" t="str">
        <f>IF(30000-G650&gt;=0,"  Capacidade residual: R$ "&amp;SUBSTITUTE(SUBSTITUTE(SUBSTITUTE(TEXT(30000-G650,"#,##0.00"),".","|"),",","."),"|",","),"  Período excepcional: R$ "&amp;SUBSTITUTE(SUBSTITUTE(SUBSTITUTE(TEXT(ABS(30000-G650),"#,##0.00"),".","|"),",","."),"|",",")&amp;" acima da ref.")</f>
        <v>  Capacidade residual: R$ 26,221.89</v>
      </c>
      <c r="J650" s="4"/>
    </row>
    <row r="651" ht="15.75" customHeight="1">
      <c r="A651" s="32" t="s">
        <v>530</v>
      </c>
      <c r="B651" s="3"/>
      <c r="C651" s="3"/>
      <c r="D651" s="3"/>
      <c r="E651" s="3"/>
      <c r="F651" s="3"/>
      <c r="G651" s="3"/>
      <c r="H651" s="3"/>
      <c r="I651" s="3"/>
      <c r="J651" s="4"/>
    </row>
    <row r="652" ht="13.5" customHeight="1">
      <c r="A652" s="33" t="s">
        <v>531</v>
      </c>
      <c r="B652" s="25" t="s">
        <v>141</v>
      </c>
      <c r="C652" s="39" t="s">
        <v>26</v>
      </c>
      <c r="D652" s="25" t="s">
        <v>179</v>
      </c>
      <c r="E652" s="25" t="s">
        <v>291</v>
      </c>
      <c r="F652" s="25" t="s">
        <v>292</v>
      </c>
      <c r="G652" s="35">
        <v>39215.03</v>
      </c>
      <c r="H652" s="36" t="s">
        <v>101</v>
      </c>
      <c r="I652" s="37" t="s">
        <v>166</v>
      </c>
      <c r="J652" s="37"/>
    </row>
    <row r="653" ht="15.0" customHeight="1">
      <c r="A653" s="40" t="s">
        <v>532</v>
      </c>
      <c r="B653" s="3"/>
      <c r="C653" s="3"/>
      <c r="D653" s="3"/>
      <c r="E653" s="3"/>
      <c r="F653" s="4"/>
      <c r="G653" s="41">
        <f>SUM(G652)</f>
        <v>39215.03</v>
      </c>
      <c r="H653" s="4"/>
      <c r="I653" s="42" t="str">
        <f>IF(30000-G653&gt;=0,"  Capacidade residual: R$ "&amp;SUBSTITUTE(SUBSTITUTE(SUBSTITUTE(TEXT(30000-G653,"#,##0.00"),".","|"),",","."),"|",","),"  Período excepcional: R$ "&amp;SUBSTITUTE(SUBSTITUTE(SUBSTITUTE(TEXT(ABS(30000-G653),"#,##0.00"),".","|"),",","."),"|",",")&amp;" acima da ref.")</f>
        <v>  Período excepcional: R$ 9,215.03 acima da ref.</v>
      </c>
      <c r="J653" s="4"/>
    </row>
    <row r="654" ht="15.75" customHeight="1">
      <c r="A654" s="43" t="s">
        <v>533</v>
      </c>
      <c r="B654" s="3"/>
      <c r="C654" s="3"/>
      <c r="D654" s="3"/>
      <c r="E654" s="3"/>
      <c r="F654" s="3"/>
      <c r="G654" s="3"/>
      <c r="H654" s="3"/>
      <c r="I654" s="3"/>
      <c r="J654" s="4"/>
    </row>
    <row r="655" ht="13.5" customHeight="1">
      <c r="A655" s="33" t="s">
        <v>284</v>
      </c>
      <c r="B655" s="25" t="s">
        <v>148</v>
      </c>
      <c r="C655" s="39" t="s">
        <v>26</v>
      </c>
      <c r="D655" s="25" t="s">
        <v>179</v>
      </c>
      <c r="E655" s="25" t="s">
        <v>283</v>
      </c>
      <c r="F655" s="25" t="s">
        <v>284</v>
      </c>
      <c r="G655" s="35">
        <v>3778.11</v>
      </c>
      <c r="H655" s="36" t="s">
        <v>109</v>
      </c>
      <c r="I655" s="37" t="s">
        <v>166</v>
      </c>
      <c r="J655" s="37"/>
    </row>
    <row r="656" ht="15.0" customHeight="1">
      <c r="A656" s="40" t="s">
        <v>534</v>
      </c>
      <c r="B656" s="3"/>
      <c r="C656" s="3"/>
      <c r="D656" s="3"/>
      <c r="E656" s="3"/>
      <c r="F656" s="4"/>
      <c r="G656" s="41">
        <f>SUM(G655)</f>
        <v>3778.11</v>
      </c>
      <c r="H656" s="4"/>
      <c r="I656" s="42" t="str">
        <f>IF(30000-G656&gt;=0,"  Capacidade residual: R$ "&amp;SUBSTITUTE(SUBSTITUTE(SUBSTITUTE(TEXT(30000-G656,"#,##0.00"),".","|"),",","."),"|",","),"  Período excepcional: R$ "&amp;SUBSTITUTE(SUBSTITUTE(SUBSTITUTE(TEXT(ABS(30000-G656),"#,##0.00"),".","|"),",","."),"|",",")&amp;" acima da ref.")</f>
        <v>  Capacidade residual: R$ 26,221.89</v>
      </c>
      <c r="J656" s="4"/>
    </row>
    <row r="657" ht="15.75" customHeight="1">
      <c r="A657" s="32" t="s">
        <v>535</v>
      </c>
      <c r="B657" s="3"/>
      <c r="C657" s="3"/>
      <c r="D657" s="3"/>
      <c r="E657" s="3"/>
      <c r="F657" s="3"/>
      <c r="G657" s="3"/>
      <c r="H657" s="3"/>
      <c r="I657" s="3"/>
      <c r="J657" s="4"/>
    </row>
    <row r="658" ht="13.5" customHeight="1">
      <c r="A658" s="33" t="s">
        <v>536</v>
      </c>
      <c r="B658" s="25" t="s">
        <v>141</v>
      </c>
      <c r="C658" s="39" t="s">
        <v>26</v>
      </c>
      <c r="D658" s="25" t="s">
        <v>179</v>
      </c>
      <c r="E658" s="25" t="s">
        <v>296</v>
      </c>
      <c r="F658" s="25" t="s">
        <v>297</v>
      </c>
      <c r="G658" s="35">
        <v>39215.03</v>
      </c>
      <c r="H658" s="36" t="s">
        <v>101</v>
      </c>
      <c r="I658" s="37" t="s">
        <v>166</v>
      </c>
      <c r="J658" s="37"/>
    </row>
    <row r="659" ht="15.0" customHeight="1">
      <c r="A659" s="40" t="s">
        <v>537</v>
      </c>
      <c r="B659" s="3"/>
      <c r="C659" s="3"/>
      <c r="D659" s="3"/>
      <c r="E659" s="3"/>
      <c r="F659" s="4"/>
      <c r="G659" s="41">
        <f>SUM(G658)</f>
        <v>39215.03</v>
      </c>
      <c r="H659" s="4"/>
      <c r="I659" s="42" t="str">
        <f>IF(30000-G659&gt;=0,"  Capacidade residual: R$ "&amp;SUBSTITUTE(SUBSTITUTE(SUBSTITUTE(TEXT(30000-G659,"#,##0.00"),".","|"),",","."),"|",","),"  Período excepcional: R$ "&amp;SUBSTITUTE(SUBSTITUTE(SUBSTITUTE(TEXT(ABS(30000-G659),"#,##0.00"),".","|"),",","."),"|",",")&amp;" acima da ref.")</f>
        <v>  Período excepcional: R$ 9,215.03 acima da ref.</v>
      </c>
      <c r="J659" s="4"/>
    </row>
    <row r="660" ht="15.75" customHeight="1">
      <c r="A660" s="43" t="s">
        <v>538</v>
      </c>
      <c r="B660" s="3"/>
      <c r="C660" s="3"/>
      <c r="D660" s="3"/>
      <c r="E660" s="3"/>
      <c r="F660" s="3"/>
      <c r="G660" s="3"/>
      <c r="H660" s="3"/>
      <c r="I660" s="3"/>
      <c r="J660" s="4"/>
    </row>
    <row r="661" ht="13.5" customHeight="1">
      <c r="A661" s="33" t="s">
        <v>290</v>
      </c>
      <c r="B661" s="25" t="s">
        <v>148</v>
      </c>
      <c r="C661" s="39" t="s">
        <v>26</v>
      </c>
      <c r="D661" s="25" t="s">
        <v>179</v>
      </c>
      <c r="E661" s="25" t="s">
        <v>289</v>
      </c>
      <c r="F661" s="25" t="s">
        <v>290</v>
      </c>
      <c r="G661" s="35">
        <v>3778.11</v>
      </c>
      <c r="H661" s="36" t="s">
        <v>109</v>
      </c>
      <c r="I661" s="37" t="s">
        <v>166</v>
      </c>
      <c r="J661" s="37"/>
    </row>
    <row r="662" ht="15.0" customHeight="1">
      <c r="A662" s="40" t="s">
        <v>539</v>
      </c>
      <c r="B662" s="3"/>
      <c r="C662" s="3"/>
      <c r="D662" s="3"/>
      <c r="E662" s="3"/>
      <c r="F662" s="4"/>
      <c r="G662" s="41">
        <f>SUM(G661)</f>
        <v>3778.11</v>
      </c>
      <c r="H662" s="4"/>
      <c r="I662" s="42" t="str">
        <f>IF(30000-G662&gt;=0,"  Capacidade residual: R$ "&amp;SUBSTITUTE(SUBSTITUTE(SUBSTITUTE(TEXT(30000-G662,"#,##0.00"),".","|"),",","."),"|",","),"  Período excepcional: R$ "&amp;SUBSTITUTE(SUBSTITUTE(SUBSTITUTE(TEXT(ABS(30000-G662),"#,##0.00"),".","|"),",","."),"|",",")&amp;" acima da ref.")</f>
        <v>  Capacidade residual: R$ 26,221.89</v>
      </c>
      <c r="J662" s="4"/>
    </row>
    <row r="663" ht="15.75" customHeight="1">
      <c r="A663" s="32" t="s">
        <v>540</v>
      </c>
      <c r="B663" s="3"/>
      <c r="C663" s="3"/>
      <c r="D663" s="3"/>
      <c r="E663" s="3"/>
      <c r="F663" s="3"/>
      <c r="G663" s="3"/>
      <c r="H663" s="3"/>
      <c r="I663" s="3"/>
      <c r="J663" s="4"/>
    </row>
    <row r="664" ht="13.5" customHeight="1">
      <c r="A664" s="33" t="s">
        <v>541</v>
      </c>
      <c r="B664" s="25" t="s">
        <v>148</v>
      </c>
      <c r="C664" s="39" t="s">
        <v>26</v>
      </c>
      <c r="D664" s="25" t="s">
        <v>179</v>
      </c>
      <c r="E664" s="25" t="s">
        <v>291</v>
      </c>
      <c r="F664" s="25" t="s">
        <v>292</v>
      </c>
      <c r="G664" s="35">
        <v>3778.11</v>
      </c>
      <c r="H664" s="36" t="s">
        <v>109</v>
      </c>
      <c r="I664" s="37" t="s">
        <v>166</v>
      </c>
      <c r="J664" s="37"/>
    </row>
    <row r="665" ht="15.0" customHeight="1">
      <c r="A665" s="40" t="s">
        <v>542</v>
      </c>
      <c r="B665" s="3"/>
      <c r="C665" s="3"/>
      <c r="D665" s="3"/>
      <c r="E665" s="3"/>
      <c r="F665" s="4"/>
      <c r="G665" s="41">
        <f>SUM(G664)</f>
        <v>3778.11</v>
      </c>
      <c r="H665" s="4"/>
      <c r="I665" s="42" t="str">
        <f>IF(30000-G665&gt;=0,"  Capacidade residual: R$ "&amp;SUBSTITUTE(SUBSTITUTE(SUBSTITUTE(TEXT(30000-G665,"#,##0.00"),".","|"),",","."),"|",","),"  Período excepcional: R$ "&amp;SUBSTITUTE(SUBSTITUTE(SUBSTITUTE(TEXT(ABS(30000-G665),"#,##0.00"),".","|"),",","."),"|",",")&amp;" acima da ref.")</f>
        <v>  Capacidade residual: R$ 26,221.89</v>
      </c>
      <c r="J665" s="4"/>
    </row>
    <row r="666" ht="15.75" customHeight="1">
      <c r="A666" s="43" t="s">
        <v>543</v>
      </c>
      <c r="B666" s="3"/>
      <c r="C666" s="3"/>
      <c r="D666" s="3"/>
      <c r="E666" s="3"/>
      <c r="F666" s="3"/>
      <c r="G666" s="3"/>
      <c r="H666" s="3"/>
      <c r="I666" s="3"/>
      <c r="J666" s="4"/>
    </row>
    <row r="667" ht="13.5" customHeight="1">
      <c r="A667" s="33" t="s">
        <v>544</v>
      </c>
      <c r="B667" s="25" t="s">
        <v>148</v>
      </c>
      <c r="C667" s="39" t="s">
        <v>26</v>
      </c>
      <c r="D667" s="25" t="s">
        <v>179</v>
      </c>
      <c r="E667" s="25" t="s">
        <v>296</v>
      </c>
      <c r="F667" s="25" t="s">
        <v>297</v>
      </c>
      <c r="G667" s="35">
        <v>3778.11</v>
      </c>
      <c r="H667" s="36" t="s">
        <v>109</v>
      </c>
      <c r="I667" s="37" t="s">
        <v>166</v>
      </c>
      <c r="J667" s="37"/>
    </row>
    <row r="668" ht="15.0" customHeight="1">
      <c r="A668" s="40" t="s">
        <v>545</v>
      </c>
      <c r="B668" s="3"/>
      <c r="C668" s="3"/>
      <c r="D668" s="3"/>
      <c r="E668" s="3"/>
      <c r="F668" s="4"/>
      <c r="G668" s="41">
        <f>SUM(G667)</f>
        <v>3778.11</v>
      </c>
      <c r="H668" s="4"/>
      <c r="I668" s="42" t="str">
        <f>IF(30000-G668&gt;=0,"  Capacidade residual: R$ "&amp;SUBSTITUTE(SUBSTITUTE(SUBSTITUTE(TEXT(30000-G668,"#,##0.00"),".","|"),",","."),"|",","),"  Período excepcional: R$ "&amp;SUBSTITUTE(SUBSTITUTE(SUBSTITUTE(TEXT(ABS(30000-G668),"#,##0.00"),".","|"),",","."),"|",",")&amp;" acima da ref.")</f>
        <v>  Capacidade residual: R$ 26,221.89</v>
      </c>
      <c r="J668" s="4"/>
    </row>
    <row r="669" ht="15.75" customHeight="1">
      <c r="A669" s="32" t="s">
        <v>546</v>
      </c>
      <c r="B669" s="3"/>
      <c r="C669" s="3"/>
      <c r="D669" s="3"/>
      <c r="E669" s="3"/>
      <c r="F669" s="3"/>
      <c r="G669" s="3"/>
      <c r="H669" s="3"/>
      <c r="I669" s="3"/>
      <c r="J669" s="4"/>
    </row>
    <row r="670" ht="13.5" customHeight="1">
      <c r="A670" s="33" t="s">
        <v>158</v>
      </c>
      <c r="B670" s="25" t="s">
        <v>148</v>
      </c>
      <c r="C670" s="39" t="s">
        <v>26</v>
      </c>
      <c r="D670" s="25" t="s">
        <v>179</v>
      </c>
      <c r="E670" s="25" t="s">
        <v>305</v>
      </c>
      <c r="F670" s="25" t="s">
        <v>306</v>
      </c>
      <c r="G670" s="35">
        <v>3778.19</v>
      </c>
      <c r="H670" s="36" t="s">
        <v>109</v>
      </c>
      <c r="I670" s="37" t="s">
        <v>166</v>
      </c>
      <c r="J670" s="37"/>
    </row>
    <row r="671" ht="15.0" customHeight="1">
      <c r="A671" s="40" t="s">
        <v>547</v>
      </c>
      <c r="B671" s="3"/>
      <c r="C671" s="3"/>
      <c r="D671" s="3"/>
      <c r="E671" s="3"/>
      <c r="F671" s="4"/>
      <c r="G671" s="41">
        <f>SUM(G670)</f>
        <v>3778.19</v>
      </c>
      <c r="H671" s="4"/>
      <c r="I671" s="42" t="str">
        <f>IF(30000-G671&gt;=0,"  Capacidade residual: R$ "&amp;SUBSTITUTE(SUBSTITUTE(SUBSTITUTE(TEXT(30000-G671,"#,##0.00"),".","|"),",","."),"|",","),"  Período excepcional: R$ "&amp;SUBSTITUTE(SUBSTITUTE(SUBSTITUTE(TEXT(ABS(30000-G671),"#,##0.00"),".","|"),",","."),"|",",")&amp;" acima da ref.")</f>
        <v>  Capacidade residual: R$ 26,221.81</v>
      </c>
      <c r="J671" s="4"/>
    </row>
    <row r="672" ht="15.75" customHeight="1">
      <c r="A672" s="43" t="s">
        <v>548</v>
      </c>
      <c r="B672" s="3"/>
      <c r="C672" s="3"/>
      <c r="D672" s="3"/>
      <c r="E672" s="3"/>
      <c r="F672" s="3"/>
      <c r="G672" s="3"/>
      <c r="H672" s="3"/>
      <c r="I672" s="3"/>
      <c r="J672" s="4"/>
    </row>
    <row r="673" ht="13.5" customHeight="1">
      <c r="A673" s="33" t="s">
        <v>144</v>
      </c>
      <c r="B673" s="25" t="s">
        <v>141</v>
      </c>
      <c r="C673" s="39" t="s">
        <v>26</v>
      </c>
      <c r="D673" s="25" t="s">
        <v>179</v>
      </c>
      <c r="E673" s="25" t="s">
        <v>305</v>
      </c>
      <c r="F673" s="25" t="s">
        <v>306</v>
      </c>
      <c r="G673" s="35">
        <v>39215.03</v>
      </c>
      <c r="H673" s="36" t="s">
        <v>101</v>
      </c>
      <c r="I673" s="37" t="s">
        <v>166</v>
      </c>
      <c r="J673" s="37"/>
    </row>
    <row r="674" ht="15.0" customHeight="1">
      <c r="A674" s="40" t="s">
        <v>549</v>
      </c>
      <c r="B674" s="3"/>
      <c r="C674" s="3"/>
      <c r="D674" s="3"/>
      <c r="E674" s="3"/>
      <c r="F674" s="4"/>
      <c r="G674" s="41">
        <f>SUM(G673)</f>
        <v>39215.03</v>
      </c>
      <c r="H674" s="4"/>
      <c r="I674" s="42" t="str">
        <f>IF(30000-G674&gt;=0,"  Capacidade residual: R$ "&amp;SUBSTITUTE(SUBSTITUTE(SUBSTITUTE(TEXT(30000-G674,"#,##0.00"),".","|"),",","."),"|",","),"  Período excepcional: R$ "&amp;SUBSTITUTE(SUBSTITUTE(SUBSTITUTE(TEXT(ABS(30000-G674),"#,##0.00"),".","|"),",","."),"|",",")&amp;" acima da ref.")</f>
        <v>  Período excepcional: R$ 9,215.03 acima da ref.</v>
      </c>
      <c r="J674" s="4"/>
    </row>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9:$J$9"/>
  <mergeCells count="432">
    <mergeCell ref="A71:F71"/>
    <mergeCell ref="A74:F74"/>
    <mergeCell ref="G74:H74"/>
    <mergeCell ref="I74:J74"/>
    <mergeCell ref="A75:J75"/>
    <mergeCell ref="G87:H87"/>
    <mergeCell ref="I87:J87"/>
    <mergeCell ref="A87:F87"/>
    <mergeCell ref="A88:J88"/>
    <mergeCell ref="A90:F90"/>
    <mergeCell ref="G90:H90"/>
    <mergeCell ref="I90:J90"/>
    <mergeCell ref="A91:J91"/>
    <mergeCell ref="A99:F99"/>
    <mergeCell ref="A1:J1"/>
    <mergeCell ref="A2:J2"/>
    <mergeCell ref="A3:J3"/>
    <mergeCell ref="A4:J4"/>
    <mergeCell ref="A5:J5"/>
    <mergeCell ref="A6:J6"/>
    <mergeCell ref="A7:J7"/>
    <mergeCell ref="G29:H29"/>
    <mergeCell ref="I29:J29"/>
    <mergeCell ref="A8:J8"/>
    <mergeCell ref="A10:J10"/>
    <mergeCell ref="A25:F25"/>
    <mergeCell ref="G25:H25"/>
    <mergeCell ref="I25:J25"/>
    <mergeCell ref="A26:J26"/>
    <mergeCell ref="A30:J30"/>
    <mergeCell ref="A29:F29"/>
    <mergeCell ref="A42:F42"/>
    <mergeCell ref="G42:H42"/>
    <mergeCell ref="I42:J42"/>
    <mergeCell ref="A43:J43"/>
    <mergeCell ref="G54:H54"/>
    <mergeCell ref="I54:J54"/>
    <mergeCell ref="G71:H71"/>
    <mergeCell ref="I71:J71"/>
    <mergeCell ref="A54:F54"/>
    <mergeCell ref="A55:J55"/>
    <mergeCell ref="A62:F62"/>
    <mergeCell ref="G62:H62"/>
    <mergeCell ref="I62:J62"/>
    <mergeCell ref="A63:J63"/>
    <mergeCell ref="A72:J72"/>
    <mergeCell ref="G99:H99"/>
    <mergeCell ref="I99:J99"/>
    <mergeCell ref="A100:J100"/>
    <mergeCell ref="A108:F108"/>
    <mergeCell ref="G108:H108"/>
    <mergeCell ref="I108:J108"/>
    <mergeCell ref="A109:J109"/>
    <mergeCell ref="A160:F160"/>
    <mergeCell ref="A161:J161"/>
    <mergeCell ref="A167:F167"/>
    <mergeCell ref="G167:H167"/>
    <mergeCell ref="I167:J167"/>
    <mergeCell ref="A168:J168"/>
    <mergeCell ref="A179:J179"/>
    <mergeCell ref="A178:F178"/>
    <mergeCell ref="A184:F184"/>
    <mergeCell ref="G184:H184"/>
    <mergeCell ref="I184:J184"/>
    <mergeCell ref="A185:J185"/>
    <mergeCell ref="G190:H190"/>
    <mergeCell ref="I190:J190"/>
    <mergeCell ref="G203:H203"/>
    <mergeCell ref="I203:J203"/>
    <mergeCell ref="A190:F190"/>
    <mergeCell ref="A191:J191"/>
    <mergeCell ref="A195:F195"/>
    <mergeCell ref="G195:H195"/>
    <mergeCell ref="I195:J195"/>
    <mergeCell ref="A196:J196"/>
    <mergeCell ref="A204:J204"/>
    <mergeCell ref="A203:F203"/>
    <mergeCell ref="A212:F212"/>
    <mergeCell ref="G212:H212"/>
    <mergeCell ref="I212:J212"/>
    <mergeCell ref="A213:J213"/>
    <mergeCell ref="G218:H218"/>
    <mergeCell ref="I218:J218"/>
    <mergeCell ref="A218:F218"/>
    <mergeCell ref="A219:J219"/>
    <mergeCell ref="A224:F224"/>
    <mergeCell ref="G224:H224"/>
    <mergeCell ref="I224:J224"/>
    <mergeCell ref="A225:J225"/>
    <mergeCell ref="A232:F232"/>
    <mergeCell ref="A113:F113"/>
    <mergeCell ref="G113:H113"/>
    <mergeCell ref="I113:J113"/>
    <mergeCell ref="A114:J114"/>
    <mergeCell ref="G121:H121"/>
    <mergeCell ref="I121:J121"/>
    <mergeCell ref="A122:J122"/>
    <mergeCell ref="A121:F121"/>
    <mergeCell ref="A128:F128"/>
    <mergeCell ref="G128:H128"/>
    <mergeCell ref="I128:J128"/>
    <mergeCell ref="A129:J129"/>
    <mergeCell ref="G133:H133"/>
    <mergeCell ref="I133:J133"/>
    <mergeCell ref="G147:H147"/>
    <mergeCell ref="I147:J147"/>
    <mergeCell ref="A133:F133"/>
    <mergeCell ref="A134:J134"/>
    <mergeCell ref="A140:F140"/>
    <mergeCell ref="G140:H140"/>
    <mergeCell ref="I140:J140"/>
    <mergeCell ref="A141:J141"/>
    <mergeCell ref="A148:J148"/>
    <mergeCell ref="A147:F147"/>
    <mergeCell ref="A154:F154"/>
    <mergeCell ref="G154:H154"/>
    <mergeCell ref="I154:J154"/>
    <mergeCell ref="A155:J155"/>
    <mergeCell ref="G160:H160"/>
    <mergeCell ref="I160:J160"/>
    <mergeCell ref="G178:H178"/>
    <mergeCell ref="I178:J178"/>
    <mergeCell ref="G232:H232"/>
    <mergeCell ref="I232:J232"/>
    <mergeCell ref="A233:J233"/>
    <mergeCell ref="A239:F239"/>
    <mergeCell ref="G239:H239"/>
    <mergeCell ref="I239:J239"/>
    <mergeCell ref="A240:J240"/>
    <mergeCell ref="G355:H355"/>
    <mergeCell ref="I355:J355"/>
    <mergeCell ref="A333:F333"/>
    <mergeCell ref="A334:J334"/>
    <mergeCell ref="A340:F340"/>
    <mergeCell ref="G340:H340"/>
    <mergeCell ref="I340:J340"/>
    <mergeCell ref="A341:J341"/>
    <mergeCell ref="A356:J356"/>
    <mergeCell ref="A557:F557"/>
    <mergeCell ref="A558:J558"/>
    <mergeCell ref="A560:F560"/>
    <mergeCell ref="G560:H560"/>
    <mergeCell ref="I560:J560"/>
    <mergeCell ref="A561:J561"/>
    <mergeCell ref="A568:J568"/>
    <mergeCell ref="A567:F567"/>
    <mergeCell ref="A572:F572"/>
    <mergeCell ref="G572:H572"/>
    <mergeCell ref="I572:J572"/>
    <mergeCell ref="A573:J573"/>
    <mergeCell ref="G584:H584"/>
    <mergeCell ref="I584:J584"/>
    <mergeCell ref="G591:H591"/>
    <mergeCell ref="I591:J591"/>
    <mergeCell ref="A584:F584"/>
    <mergeCell ref="A585:J585"/>
    <mergeCell ref="A588:F588"/>
    <mergeCell ref="G588:H588"/>
    <mergeCell ref="I588:J588"/>
    <mergeCell ref="A589:J589"/>
    <mergeCell ref="A592:J592"/>
    <mergeCell ref="A591:F591"/>
    <mergeCell ref="A597:F597"/>
    <mergeCell ref="G597:H597"/>
    <mergeCell ref="I597:J597"/>
    <mergeCell ref="A598:J598"/>
    <mergeCell ref="G603:H603"/>
    <mergeCell ref="I603:J603"/>
    <mergeCell ref="A603:F603"/>
    <mergeCell ref="A604:J604"/>
    <mergeCell ref="A606:F606"/>
    <mergeCell ref="G606:H606"/>
    <mergeCell ref="I606:J606"/>
    <mergeCell ref="A607:J607"/>
    <mergeCell ref="A609:F609"/>
    <mergeCell ref="A516:F516"/>
    <mergeCell ref="G516:H516"/>
    <mergeCell ref="I516:J516"/>
    <mergeCell ref="A517:J517"/>
    <mergeCell ref="G521:H521"/>
    <mergeCell ref="I521:J521"/>
    <mergeCell ref="A522:J522"/>
    <mergeCell ref="A521:F521"/>
    <mergeCell ref="A525:F525"/>
    <mergeCell ref="G525:H525"/>
    <mergeCell ref="I525:J525"/>
    <mergeCell ref="A526:J526"/>
    <mergeCell ref="G528:H528"/>
    <mergeCell ref="I528:J528"/>
    <mergeCell ref="G545:H545"/>
    <mergeCell ref="I545:J545"/>
    <mergeCell ref="A528:F528"/>
    <mergeCell ref="A529:J529"/>
    <mergeCell ref="A538:F538"/>
    <mergeCell ref="G538:H538"/>
    <mergeCell ref="I538:J538"/>
    <mergeCell ref="A539:J539"/>
    <mergeCell ref="A546:J546"/>
    <mergeCell ref="A545:F545"/>
    <mergeCell ref="A552:F552"/>
    <mergeCell ref="G552:H552"/>
    <mergeCell ref="I552:J552"/>
    <mergeCell ref="A553:J553"/>
    <mergeCell ref="G557:H557"/>
    <mergeCell ref="I557:J557"/>
    <mergeCell ref="G567:H567"/>
    <mergeCell ref="I567:J567"/>
    <mergeCell ref="G609:H609"/>
    <mergeCell ref="I609:J609"/>
    <mergeCell ref="A610:J610"/>
    <mergeCell ref="A615:F615"/>
    <mergeCell ref="G615:H615"/>
    <mergeCell ref="I615:J615"/>
    <mergeCell ref="A616:J616"/>
    <mergeCell ref="A641:F641"/>
    <mergeCell ref="A642:J642"/>
    <mergeCell ref="A644:F644"/>
    <mergeCell ref="G644:H644"/>
    <mergeCell ref="I644:J644"/>
    <mergeCell ref="A645:J645"/>
    <mergeCell ref="A648:J648"/>
    <mergeCell ref="A647:F647"/>
    <mergeCell ref="A650:F650"/>
    <mergeCell ref="G650:H650"/>
    <mergeCell ref="I650:J650"/>
    <mergeCell ref="A651:J651"/>
    <mergeCell ref="G653:H653"/>
    <mergeCell ref="I653:J653"/>
    <mergeCell ref="A653:F653"/>
    <mergeCell ref="A654:J654"/>
    <mergeCell ref="A656:F656"/>
    <mergeCell ref="G656:H656"/>
    <mergeCell ref="I656:J656"/>
    <mergeCell ref="A657:J657"/>
    <mergeCell ref="A660:J660"/>
    <mergeCell ref="A659:F659"/>
    <mergeCell ref="A662:F662"/>
    <mergeCell ref="G662:H662"/>
    <mergeCell ref="I662:J662"/>
    <mergeCell ref="A663:J663"/>
    <mergeCell ref="G665:H665"/>
    <mergeCell ref="I665:J665"/>
    <mergeCell ref="G671:H671"/>
    <mergeCell ref="I671:J671"/>
    <mergeCell ref="A671:F671"/>
    <mergeCell ref="A674:F674"/>
    <mergeCell ref="G674:H674"/>
    <mergeCell ref="I674:J674"/>
    <mergeCell ref="A665:F665"/>
    <mergeCell ref="A666:J666"/>
    <mergeCell ref="A668:F668"/>
    <mergeCell ref="G668:H668"/>
    <mergeCell ref="I668:J668"/>
    <mergeCell ref="A669:J669"/>
    <mergeCell ref="A672:J672"/>
    <mergeCell ref="A620:F620"/>
    <mergeCell ref="G620:H620"/>
    <mergeCell ref="I620:J620"/>
    <mergeCell ref="A621:J621"/>
    <mergeCell ref="G623:H623"/>
    <mergeCell ref="I623:J623"/>
    <mergeCell ref="A624:J624"/>
    <mergeCell ref="A623:F623"/>
    <mergeCell ref="A626:F626"/>
    <mergeCell ref="G626:H626"/>
    <mergeCell ref="I626:J626"/>
    <mergeCell ref="A627:J627"/>
    <mergeCell ref="G629:H629"/>
    <mergeCell ref="I629:J629"/>
    <mergeCell ref="G635:H635"/>
    <mergeCell ref="I635:J635"/>
    <mergeCell ref="A629:F629"/>
    <mergeCell ref="A630:J630"/>
    <mergeCell ref="A632:F632"/>
    <mergeCell ref="G632:H632"/>
    <mergeCell ref="I632:J632"/>
    <mergeCell ref="A633:J633"/>
    <mergeCell ref="A636:J636"/>
    <mergeCell ref="A635:F635"/>
    <mergeCell ref="A638:F638"/>
    <mergeCell ref="G638:H638"/>
    <mergeCell ref="I638:J638"/>
    <mergeCell ref="A639:J639"/>
    <mergeCell ref="G641:H641"/>
    <mergeCell ref="I641:J641"/>
    <mergeCell ref="G647:H647"/>
    <mergeCell ref="I647:J647"/>
    <mergeCell ref="G659:H659"/>
    <mergeCell ref="I659:J659"/>
    <mergeCell ref="A304:F304"/>
    <mergeCell ref="A305:J305"/>
    <mergeCell ref="A311:F311"/>
    <mergeCell ref="G311:H311"/>
    <mergeCell ref="I311:J311"/>
    <mergeCell ref="A312:J312"/>
    <mergeCell ref="A319:J319"/>
    <mergeCell ref="A318:F318"/>
    <mergeCell ref="A323:F323"/>
    <mergeCell ref="G323:H323"/>
    <mergeCell ref="I323:J323"/>
    <mergeCell ref="A324:J324"/>
    <mergeCell ref="G333:H333"/>
    <mergeCell ref="I333:J333"/>
    <mergeCell ref="A355:F355"/>
    <mergeCell ref="A361:F361"/>
    <mergeCell ref="G361:H361"/>
    <mergeCell ref="I361:J361"/>
    <mergeCell ref="A362:J362"/>
    <mergeCell ref="G369:H369"/>
    <mergeCell ref="I369:J369"/>
    <mergeCell ref="A369:F369"/>
    <mergeCell ref="A370:J370"/>
    <mergeCell ref="A379:F379"/>
    <mergeCell ref="G379:H379"/>
    <mergeCell ref="I379:J379"/>
    <mergeCell ref="A380:J380"/>
    <mergeCell ref="A385:F385"/>
    <mergeCell ref="A245:F245"/>
    <mergeCell ref="G245:H245"/>
    <mergeCell ref="I245:J245"/>
    <mergeCell ref="A246:J246"/>
    <mergeCell ref="G257:H257"/>
    <mergeCell ref="I257:J257"/>
    <mergeCell ref="A258:J258"/>
    <mergeCell ref="A257:F257"/>
    <mergeCell ref="A263:F263"/>
    <mergeCell ref="G263:H263"/>
    <mergeCell ref="I263:J263"/>
    <mergeCell ref="A264:J264"/>
    <mergeCell ref="G271:H271"/>
    <mergeCell ref="I271:J271"/>
    <mergeCell ref="G288:H288"/>
    <mergeCell ref="I288:J288"/>
    <mergeCell ref="A271:F271"/>
    <mergeCell ref="A272:J272"/>
    <mergeCell ref="A281:F281"/>
    <mergeCell ref="G281:H281"/>
    <mergeCell ref="I281:J281"/>
    <mergeCell ref="A282:J282"/>
    <mergeCell ref="A289:J289"/>
    <mergeCell ref="A288:F288"/>
    <mergeCell ref="A294:F294"/>
    <mergeCell ref="G294:H294"/>
    <mergeCell ref="I294:J294"/>
    <mergeCell ref="A295:J295"/>
    <mergeCell ref="G304:H304"/>
    <mergeCell ref="I304:J304"/>
    <mergeCell ref="G318:H318"/>
    <mergeCell ref="I318:J318"/>
    <mergeCell ref="G385:H385"/>
    <mergeCell ref="I385:J385"/>
    <mergeCell ref="A386:J386"/>
    <mergeCell ref="A390:F390"/>
    <mergeCell ref="G390:H390"/>
    <mergeCell ref="I390:J390"/>
    <mergeCell ref="A391:J391"/>
    <mergeCell ref="A445:F445"/>
    <mergeCell ref="A446:J446"/>
    <mergeCell ref="A450:F450"/>
    <mergeCell ref="G450:H450"/>
    <mergeCell ref="I450:J450"/>
    <mergeCell ref="A451:J451"/>
    <mergeCell ref="A455:J455"/>
    <mergeCell ref="A454:F454"/>
    <mergeCell ref="A460:F460"/>
    <mergeCell ref="G460:H460"/>
    <mergeCell ref="I460:J460"/>
    <mergeCell ref="A461:J461"/>
    <mergeCell ref="G466:H466"/>
    <mergeCell ref="I466:J466"/>
    <mergeCell ref="G476:H476"/>
    <mergeCell ref="I476:J476"/>
    <mergeCell ref="A466:F466"/>
    <mergeCell ref="A467:J467"/>
    <mergeCell ref="A472:F472"/>
    <mergeCell ref="G472:H472"/>
    <mergeCell ref="I472:J472"/>
    <mergeCell ref="A473:J473"/>
    <mergeCell ref="A477:J477"/>
    <mergeCell ref="A476:F476"/>
    <mergeCell ref="A487:F487"/>
    <mergeCell ref="G487:H487"/>
    <mergeCell ref="I487:J487"/>
    <mergeCell ref="A488:J488"/>
    <mergeCell ref="G494:H494"/>
    <mergeCell ref="I494:J494"/>
    <mergeCell ref="A494:F494"/>
    <mergeCell ref="A495:J495"/>
    <mergeCell ref="A502:F502"/>
    <mergeCell ref="G502:H502"/>
    <mergeCell ref="I502:J502"/>
    <mergeCell ref="A503:J503"/>
    <mergeCell ref="A506:F506"/>
    <mergeCell ref="A394:F394"/>
    <mergeCell ref="G394:H394"/>
    <mergeCell ref="I394:J394"/>
    <mergeCell ref="A395:J395"/>
    <mergeCell ref="G401:H401"/>
    <mergeCell ref="I401:J401"/>
    <mergeCell ref="A402:J402"/>
    <mergeCell ref="A401:F401"/>
    <mergeCell ref="A408:F408"/>
    <mergeCell ref="G408:H408"/>
    <mergeCell ref="I408:J408"/>
    <mergeCell ref="A409:J409"/>
    <mergeCell ref="G414:H414"/>
    <mergeCell ref="I414:J414"/>
    <mergeCell ref="G428:H428"/>
    <mergeCell ref="I428:J428"/>
    <mergeCell ref="A414:F414"/>
    <mergeCell ref="A415:J415"/>
    <mergeCell ref="A418:F418"/>
    <mergeCell ref="G418:H418"/>
    <mergeCell ref="I418:J418"/>
    <mergeCell ref="A419:J419"/>
    <mergeCell ref="A429:J429"/>
    <mergeCell ref="A428:F428"/>
    <mergeCell ref="A436:F436"/>
    <mergeCell ref="G436:H436"/>
    <mergeCell ref="I436:J436"/>
    <mergeCell ref="A437:J437"/>
    <mergeCell ref="G445:H445"/>
    <mergeCell ref="I445:J445"/>
    <mergeCell ref="G454:H454"/>
    <mergeCell ref="I454:J454"/>
    <mergeCell ref="G506:H506"/>
    <mergeCell ref="I506:J506"/>
    <mergeCell ref="A507:J507"/>
    <mergeCell ref="A513:F513"/>
    <mergeCell ref="G513:H513"/>
    <mergeCell ref="I513:J513"/>
    <mergeCell ref="A514:J514"/>
  </mergeCells>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6.0" topLeftCell="A7" activePane="bottomLeft" state="frozen"/>
      <selection activeCell="B8" sqref="B8" pane="bottomLeft"/>
    </sheetView>
  </sheetViews>
  <sheetFormatPr customHeight="1" defaultColWidth="14.43" defaultRowHeight="15.0"/>
  <cols>
    <col customWidth="1" min="1" max="1" width="85.0"/>
    <col customWidth="1" min="2" max="2" width="14.0"/>
    <col customWidth="1" min="3" max="3" width="10.0"/>
    <col customWidth="1" min="4" max="4" width="20.0"/>
    <col customWidth="1" min="5" max="6" width="14.0"/>
    <col customWidth="1" min="7" max="7" width="84.86"/>
  </cols>
  <sheetData>
    <row r="1" ht="30.0" customHeight="1">
      <c r="A1" s="1" t="s">
        <v>0</v>
      </c>
      <c r="B1" s="3"/>
      <c r="C1" s="3"/>
      <c r="D1" s="3"/>
      <c r="E1" s="3"/>
      <c r="F1" s="3"/>
      <c r="G1" s="4"/>
    </row>
    <row r="2" ht="21.75" customHeight="1">
      <c r="A2" s="6" t="s">
        <v>2</v>
      </c>
      <c r="B2" s="3"/>
      <c r="C2" s="3"/>
      <c r="D2" s="3"/>
      <c r="E2" s="3"/>
      <c r="F2" s="3"/>
      <c r="G2" s="4"/>
    </row>
    <row r="3" ht="15.75" customHeight="1">
      <c r="A3" s="7" t="s">
        <v>6</v>
      </c>
      <c r="B3" s="3"/>
      <c r="C3" s="3"/>
      <c r="D3" s="3"/>
      <c r="E3" s="3"/>
      <c r="F3" s="3"/>
      <c r="G3" s="4"/>
    </row>
    <row r="4" ht="27.0" customHeight="1">
      <c r="A4" s="9" t="s">
        <v>7</v>
      </c>
      <c r="B4" s="3"/>
      <c r="C4" s="3"/>
      <c r="D4" s="3"/>
      <c r="E4" s="3"/>
      <c r="F4" s="3"/>
      <c r="G4" s="4"/>
    </row>
    <row r="5" ht="15.0" customHeight="1">
      <c r="A5" s="12" t="s">
        <v>8</v>
      </c>
      <c r="B5" s="3"/>
      <c r="C5" s="3"/>
      <c r="D5" s="3"/>
      <c r="E5" s="3"/>
      <c r="F5" s="3"/>
      <c r="G5" s="4"/>
    </row>
    <row r="6" ht="36.0" customHeight="1">
      <c r="A6" s="14" t="s">
        <v>11</v>
      </c>
      <c r="B6" s="14" t="s">
        <v>13</v>
      </c>
      <c r="C6" s="14" t="s">
        <v>15</v>
      </c>
      <c r="D6" s="18" t="s">
        <v>17</v>
      </c>
      <c r="E6" s="14" t="s">
        <v>19</v>
      </c>
      <c r="F6" s="14" t="s">
        <v>20</v>
      </c>
      <c r="G6" s="14" t="s">
        <v>22</v>
      </c>
    </row>
    <row r="7" ht="13.5" customHeight="1">
      <c r="A7" s="20" t="s">
        <v>24</v>
      </c>
      <c r="B7" s="21" t="s">
        <v>26</v>
      </c>
      <c r="C7" s="21">
        <f>COUNTIF(Cronograma!$B$10:$B$4674,A7)</f>
        <v>18</v>
      </c>
      <c r="D7" s="23">
        <f>SUMIF(Cronograma!$B$10:$B$4674,A7,Cronograma!$G$10:$G$4674)</f>
        <v>489522.42</v>
      </c>
      <c r="E7" s="21" t="s">
        <v>66</v>
      </c>
      <c r="F7" s="21" t="s">
        <v>67</v>
      </c>
      <c r="G7" s="21"/>
    </row>
    <row r="8" ht="13.5" customHeight="1">
      <c r="A8" s="25" t="s">
        <v>71</v>
      </c>
      <c r="B8" s="26" t="s">
        <v>26</v>
      </c>
      <c r="C8" s="26">
        <f>COUNTIF(Cronograma!$B$10:$B$4674,A8)</f>
        <v>17</v>
      </c>
      <c r="D8" s="29">
        <f>SUMIF(Cronograma!$B$10:$B$4674,A8,Cronograma!$G$10:$G$4674)</f>
        <v>2950.98</v>
      </c>
      <c r="E8" s="26" t="s">
        <v>90</v>
      </c>
      <c r="F8" s="26" t="s">
        <v>66</v>
      </c>
      <c r="G8" s="26"/>
    </row>
    <row r="9" ht="13.5" customHeight="1">
      <c r="A9" s="20" t="s">
        <v>94</v>
      </c>
      <c r="B9" s="21" t="s">
        <v>96</v>
      </c>
      <c r="C9" s="21">
        <f>COUNTIF(Cronograma!$B$10:$B$4674,A9)</f>
        <v>1</v>
      </c>
      <c r="D9" s="23">
        <f>SUMIF(Cronograma!$B$10:$B$4674,A9,Cronograma!$G$10:$G$4674)</f>
        <v>789.16</v>
      </c>
      <c r="E9" s="21" t="s">
        <v>90</v>
      </c>
      <c r="F9" s="21" t="s">
        <v>90</v>
      </c>
      <c r="G9" s="21"/>
    </row>
    <row r="10" ht="13.5" customHeight="1">
      <c r="A10" s="25" t="s">
        <v>113</v>
      </c>
      <c r="B10" s="26" t="s">
        <v>96</v>
      </c>
      <c r="C10" s="26">
        <f>COUNTIF(Cronograma!$B$10:$B$4674,A10)</f>
        <v>1</v>
      </c>
      <c r="D10" s="29">
        <f>SUMIF(Cronograma!$B$10:$B$4674,A10,Cronograma!$G$10:$G$4674)</f>
        <v>4179.19</v>
      </c>
      <c r="E10" s="26" t="s">
        <v>122</v>
      </c>
      <c r="F10" s="26" t="s">
        <v>122</v>
      </c>
      <c r="G10" s="26"/>
    </row>
    <row r="11" ht="13.5" customHeight="1">
      <c r="A11" s="20" t="s">
        <v>123</v>
      </c>
      <c r="B11" s="21" t="s">
        <v>96</v>
      </c>
      <c r="C11" s="21">
        <f>COUNTIF(Cronograma!$B$10:$B$4674,A11)</f>
        <v>1</v>
      </c>
      <c r="D11" s="23">
        <f>SUMIF(Cronograma!$B$10:$B$4674,A11,Cronograma!$G$10:$G$4674)</f>
        <v>11834.36</v>
      </c>
      <c r="E11" s="21" t="s">
        <v>126</v>
      </c>
      <c r="F11" s="21" t="s">
        <v>126</v>
      </c>
      <c r="G11" s="21"/>
    </row>
    <row r="12" ht="13.5" customHeight="1">
      <c r="A12" s="25" t="s">
        <v>127</v>
      </c>
      <c r="B12" s="26" t="s">
        <v>96</v>
      </c>
      <c r="C12" s="26">
        <f>COUNTIF(Cronograma!$B$10:$B$4674,A12)</f>
        <v>3</v>
      </c>
      <c r="D12" s="29">
        <f>SUMIF(Cronograma!$B$10:$B$4674,A12,Cronograma!$G$10:$G$4674)</f>
        <v>10887.3</v>
      </c>
      <c r="E12" s="26" t="s">
        <v>90</v>
      </c>
      <c r="F12" s="26" t="s">
        <v>128</v>
      </c>
      <c r="G12" s="26"/>
    </row>
    <row r="13" ht="13.5" customHeight="1">
      <c r="A13" s="20" t="s">
        <v>129</v>
      </c>
      <c r="B13" s="21" t="s">
        <v>96</v>
      </c>
      <c r="C13" s="21">
        <f>COUNTIF(Cronograma!$B$10:$B$4674,A13)</f>
        <v>1</v>
      </c>
      <c r="D13" s="23">
        <f>SUMIF(Cronograma!$B$10:$B$4674,A13,Cronograma!$G$10:$G$4674)</f>
        <v>27380.35</v>
      </c>
      <c r="E13" s="21" t="s">
        <v>130</v>
      </c>
      <c r="F13" s="21" t="s">
        <v>130</v>
      </c>
      <c r="G13" s="21"/>
    </row>
    <row r="14" ht="13.5" customHeight="1">
      <c r="A14" s="25" t="s">
        <v>131</v>
      </c>
      <c r="B14" s="26" t="s">
        <v>26</v>
      </c>
      <c r="C14" s="26">
        <f>COUNTIF(Cronograma!$B$10:$B$4674,A14)</f>
        <v>18</v>
      </c>
      <c r="D14" s="29">
        <f>SUMIF(Cronograma!$B$10:$B$4674,A14,Cronograma!$G$10:$G$4674)</f>
        <v>65331.23</v>
      </c>
      <c r="E14" s="26" t="s">
        <v>90</v>
      </c>
      <c r="F14" s="26" t="s">
        <v>133</v>
      </c>
      <c r="G14" s="26"/>
    </row>
    <row r="15" ht="13.5" customHeight="1">
      <c r="A15" s="20" t="s">
        <v>134</v>
      </c>
      <c r="B15" s="21" t="s">
        <v>26</v>
      </c>
      <c r="C15" s="21">
        <f>COUNTIF(Cronograma!$B$10:$B$4674,A15)</f>
        <v>17</v>
      </c>
      <c r="D15" s="23">
        <f>SUMIF(Cronograma!$B$10:$B$4674,A15,Cronograma!$G$10:$G$4674)</f>
        <v>487446.44</v>
      </c>
      <c r="E15" s="21" t="s">
        <v>135</v>
      </c>
      <c r="F15" s="21" t="s">
        <v>136</v>
      </c>
      <c r="G15" s="21"/>
    </row>
    <row r="16" ht="13.5" customHeight="1">
      <c r="A16" s="25" t="s">
        <v>138</v>
      </c>
      <c r="B16" s="26" t="s">
        <v>26</v>
      </c>
      <c r="C16" s="26">
        <f>COUNTIF(Cronograma!$B$10:$B$4674,A16)</f>
        <v>18</v>
      </c>
      <c r="D16" s="29">
        <f>SUMIF(Cronograma!$B$10:$B$4674,A16,Cronograma!$G$10:$G$4674)</f>
        <v>214318.44</v>
      </c>
      <c r="E16" s="26" t="s">
        <v>128</v>
      </c>
      <c r="F16" s="26" t="s">
        <v>140</v>
      </c>
      <c r="G16" s="26"/>
    </row>
    <row r="17" ht="13.5" customHeight="1">
      <c r="A17" s="20" t="s">
        <v>141</v>
      </c>
      <c r="B17" s="21" t="s">
        <v>26</v>
      </c>
      <c r="C17" s="21">
        <f>COUNTIF(Cronograma!$B$10:$B$4674,A17)</f>
        <v>17</v>
      </c>
      <c r="D17" s="23">
        <f>SUMIF(Cronograma!$B$10:$B$4674,A17,Cronograma!$G$10:$G$4674)</f>
        <v>666655.51</v>
      </c>
      <c r="E17" s="21" t="s">
        <v>143</v>
      </c>
      <c r="F17" s="21" t="s">
        <v>144</v>
      </c>
      <c r="G17" s="21"/>
    </row>
    <row r="18" ht="13.5" customHeight="1">
      <c r="A18" s="25" t="s">
        <v>145</v>
      </c>
      <c r="B18" s="26" t="s">
        <v>26</v>
      </c>
      <c r="C18" s="26">
        <f>COUNTIF(Cronograma!$B$10:$B$4674,A18)</f>
        <v>16</v>
      </c>
      <c r="D18" s="29">
        <f>SUMIF(Cronograma!$B$10:$B$4674,A18,Cronograma!$G$10:$G$4674)</f>
        <v>75954.08</v>
      </c>
      <c r="E18" s="26" t="s">
        <v>122</v>
      </c>
      <c r="F18" s="26" t="s">
        <v>147</v>
      </c>
      <c r="G18" s="26"/>
    </row>
    <row r="19" ht="13.5" customHeight="1">
      <c r="A19" s="20" t="s">
        <v>148</v>
      </c>
      <c r="B19" s="21" t="s">
        <v>26</v>
      </c>
      <c r="C19" s="21">
        <f>COUNTIF(Cronograma!$B$10:$B$4674,A19)</f>
        <v>18</v>
      </c>
      <c r="D19" s="23">
        <f>SUMIF(Cronograma!$B$10:$B$4674,A19,Cronograma!$G$10:$G$4674)</f>
        <v>68006.06</v>
      </c>
      <c r="E19" s="21" t="s">
        <v>157</v>
      </c>
      <c r="F19" s="21" t="s">
        <v>158</v>
      </c>
      <c r="G19" s="21"/>
    </row>
    <row r="20" ht="13.5" customHeight="1">
      <c r="A20" s="25" t="s">
        <v>159</v>
      </c>
      <c r="B20" s="26" t="s">
        <v>26</v>
      </c>
      <c r="C20" s="26">
        <f>COUNTIF(Cronograma!$B$10:$B$4674,A20)</f>
        <v>18</v>
      </c>
      <c r="D20" s="29">
        <f>SUMIF(Cronograma!$B$10:$B$4674,A20,Cronograma!$G$10:$G$4674)</f>
        <v>1726.01</v>
      </c>
      <c r="E20" s="26" t="s">
        <v>160</v>
      </c>
      <c r="F20" s="26" t="s">
        <v>161</v>
      </c>
      <c r="G20" s="26"/>
    </row>
    <row r="21" ht="13.5" customHeight="1">
      <c r="A21" s="20" t="s">
        <v>163</v>
      </c>
      <c r="B21" s="21" t="s">
        <v>26</v>
      </c>
      <c r="C21" s="21">
        <f>COUNTIF(Cronograma!$B$10:$B$4674,A21)</f>
        <v>18</v>
      </c>
      <c r="D21" s="23">
        <f>SUMIF(Cronograma!$B$10:$B$4674,A21,Cronograma!$G$10:$G$4674)</f>
        <v>162184.68</v>
      </c>
      <c r="E21" s="21" t="s">
        <v>157</v>
      </c>
      <c r="F21" s="21" t="s">
        <v>147</v>
      </c>
      <c r="G21" s="21"/>
    </row>
    <row r="22" ht="13.5" customHeight="1">
      <c r="A22" s="25" t="s">
        <v>167</v>
      </c>
      <c r="B22" s="26" t="s">
        <v>168</v>
      </c>
      <c r="C22" s="26">
        <f>COUNTIF(Cronograma!$B$10:$B$4674,A22)</f>
        <v>7</v>
      </c>
      <c r="D22" s="29">
        <f>SUMIF(Cronograma!$B$10:$B$4674,A22,Cronograma!$G$10:$G$4674)</f>
        <v>3137.68</v>
      </c>
      <c r="E22" s="26" t="s">
        <v>172</v>
      </c>
      <c r="F22" s="26" t="s">
        <v>174</v>
      </c>
      <c r="G22" s="26"/>
    </row>
    <row r="23" ht="13.5" customHeight="1">
      <c r="A23" s="20" t="s">
        <v>175</v>
      </c>
      <c r="B23" s="21" t="s">
        <v>26</v>
      </c>
      <c r="C23" s="21">
        <f>COUNTIF(Cronograma!$B$10:$B$4674,A23)</f>
        <v>17</v>
      </c>
      <c r="D23" s="23">
        <f>SUMIF(Cronograma!$B$10:$B$4674,A23,Cronograma!$G$10:$G$4674)</f>
        <v>261200.92</v>
      </c>
      <c r="E23" s="21" t="s">
        <v>180</v>
      </c>
      <c r="F23" s="21" t="s">
        <v>140</v>
      </c>
      <c r="G23" s="21"/>
    </row>
    <row r="24" ht="13.5" customHeight="1">
      <c r="A24" s="25" t="s">
        <v>183</v>
      </c>
      <c r="B24" s="26" t="s">
        <v>26</v>
      </c>
      <c r="C24" s="26">
        <f>COUNTIF(Cronograma!$B$10:$B$4674,A24)</f>
        <v>18</v>
      </c>
      <c r="D24" s="29">
        <f>SUMIF(Cronograma!$B$10:$B$4674,A24,Cronograma!$G$10:$G$4674)</f>
        <v>67763.31</v>
      </c>
      <c r="E24" s="26" t="s">
        <v>90</v>
      </c>
      <c r="F24" s="26" t="s">
        <v>186</v>
      </c>
      <c r="G24" s="26"/>
    </row>
    <row r="25" ht="13.5" customHeight="1">
      <c r="A25" s="20" t="s">
        <v>187</v>
      </c>
      <c r="B25" s="21" t="s">
        <v>96</v>
      </c>
      <c r="C25" s="21">
        <f>COUNTIF(Cronograma!$B$10:$B$4674,A25)</f>
        <v>1</v>
      </c>
      <c r="D25" s="23">
        <f>SUMIF(Cronograma!$B$10:$B$4674,A25,Cronograma!$G$10:$G$4674)</f>
        <v>7168.69</v>
      </c>
      <c r="E25" s="21" t="s">
        <v>189</v>
      </c>
      <c r="F25" s="21" t="s">
        <v>189</v>
      </c>
      <c r="G25" s="21"/>
    </row>
    <row r="26" ht="13.5" customHeight="1">
      <c r="A26" s="25" t="s">
        <v>190</v>
      </c>
      <c r="B26" s="26" t="s">
        <v>96</v>
      </c>
      <c r="C26" s="26">
        <f>COUNTIF(Cronograma!$B$10:$B$4674,A26)</f>
        <v>1</v>
      </c>
      <c r="D26" s="29">
        <f>SUMIF(Cronograma!$B$10:$B$4674,A26,Cronograma!$G$10:$G$4674)</f>
        <v>22505.82</v>
      </c>
      <c r="E26" s="26" t="s">
        <v>193</v>
      </c>
      <c r="F26" s="26" t="s">
        <v>193</v>
      </c>
      <c r="G26" s="26"/>
    </row>
    <row r="27" ht="13.5" customHeight="1">
      <c r="A27" s="20" t="s">
        <v>194</v>
      </c>
      <c r="B27" s="21" t="s">
        <v>26</v>
      </c>
      <c r="C27" s="21">
        <f>COUNTIF(Cronograma!$B$10:$B$4674,A27)</f>
        <v>17</v>
      </c>
      <c r="D27" s="23">
        <f>SUMIF(Cronograma!$B$10:$B$4674,A27,Cronograma!$G$10:$G$4674)</f>
        <v>198748.53</v>
      </c>
      <c r="E27" s="21" t="s">
        <v>196</v>
      </c>
      <c r="F27" s="21" t="s">
        <v>147</v>
      </c>
      <c r="G27" s="21"/>
    </row>
    <row r="28" ht="13.5" customHeight="1">
      <c r="A28" s="25" t="s">
        <v>197</v>
      </c>
      <c r="B28" s="26" t="s">
        <v>96</v>
      </c>
      <c r="C28" s="26">
        <f>COUNTIF(Cronograma!$B$10:$B$4674,A28)</f>
        <v>1</v>
      </c>
      <c r="D28" s="29">
        <f>SUMIF(Cronograma!$B$10:$B$4674,A28,Cronograma!$G$10:$G$4674)</f>
        <v>11865.55</v>
      </c>
      <c r="E28" s="26" t="s">
        <v>160</v>
      </c>
      <c r="F28" s="26" t="s">
        <v>160</v>
      </c>
      <c r="G28" s="26"/>
    </row>
    <row r="29" ht="13.5" customHeight="1">
      <c r="A29" s="20" t="s">
        <v>198</v>
      </c>
      <c r="B29" s="21" t="s">
        <v>168</v>
      </c>
      <c r="C29" s="21">
        <f>COUNTIF(Cronograma!$B$10:$B$4674,A29)</f>
        <v>7</v>
      </c>
      <c r="D29" s="23">
        <f>SUMIF(Cronograma!$B$10:$B$4674,A29,Cronograma!$G$10:$G$4674)</f>
        <v>1450.68</v>
      </c>
      <c r="E29" s="21" t="s">
        <v>135</v>
      </c>
      <c r="F29" s="21" t="s">
        <v>199</v>
      </c>
      <c r="G29" s="21"/>
    </row>
    <row r="30" ht="13.5" customHeight="1">
      <c r="A30" s="25" t="s">
        <v>200</v>
      </c>
      <c r="B30" s="26" t="s">
        <v>168</v>
      </c>
      <c r="C30" s="26">
        <f>COUNTIF(Cronograma!$B$10:$B$4674,A30)</f>
        <v>8</v>
      </c>
      <c r="D30" s="29">
        <f>SUMIF(Cronograma!$B$10:$B$4674,A30,Cronograma!$G$10:$G$4674)</f>
        <v>6637.36</v>
      </c>
      <c r="E30" s="26" t="s">
        <v>126</v>
      </c>
      <c r="F30" s="26" t="s">
        <v>201</v>
      </c>
      <c r="G30" s="26"/>
    </row>
    <row r="31" ht="13.5" customHeight="1">
      <c r="A31" s="20" t="s">
        <v>202</v>
      </c>
      <c r="B31" s="21" t="s">
        <v>96</v>
      </c>
      <c r="C31" s="21">
        <f>COUNTIF(Cronograma!$B$10:$B$4674,A31)</f>
        <v>1</v>
      </c>
      <c r="D31" s="23">
        <f>SUMIF(Cronograma!$B$10:$B$4674,A31,Cronograma!$G$10:$G$4674)</f>
        <v>6709.93</v>
      </c>
      <c r="E31" s="21" t="s">
        <v>128</v>
      </c>
      <c r="F31" s="21" t="s">
        <v>128</v>
      </c>
      <c r="G31" s="21"/>
    </row>
    <row r="32" ht="13.5" customHeight="1">
      <c r="A32" s="25" t="s">
        <v>204</v>
      </c>
      <c r="B32" s="26" t="s">
        <v>26</v>
      </c>
      <c r="C32" s="26">
        <f>COUNTIF(Cronograma!$B$10:$B$4674,A32)</f>
        <v>16</v>
      </c>
      <c r="D32" s="29">
        <f>SUMIF(Cronograma!$B$10:$B$4674,A32,Cronograma!$G$10:$G$4674)</f>
        <v>24311.2</v>
      </c>
      <c r="E32" s="26" t="s">
        <v>126</v>
      </c>
      <c r="F32" s="26" t="s">
        <v>207</v>
      </c>
      <c r="G32" s="26"/>
    </row>
    <row r="33" ht="13.5" customHeight="1">
      <c r="A33" s="20" t="s">
        <v>178</v>
      </c>
      <c r="B33" s="21" t="s">
        <v>26</v>
      </c>
      <c r="C33" s="21">
        <f>COUNTIF(Cronograma!$B$10:$B$4674,A33)</f>
        <v>18</v>
      </c>
      <c r="D33" s="23">
        <f>SUMIF(Cronograma!$B$10:$B$4674,A33,Cronograma!$G$10:$G$4674)</f>
        <v>11073.32</v>
      </c>
      <c r="E33" s="21" t="s">
        <v>90</v>
      </c>
      <c r="F33" s="21" t="s">
        <v>209</v>
      </c>
      <c r="G33" s="21"/>
    </row>
    <row r="34" ht="13.5" customHeight="1">
      <c r="A34" s="25" t="s">
        <v>173</v>
      </c>
      <c r="B34" s="26" t="s">
        <v>96</v>
      </c>
      <c r="C34" s="26">
        <f>COUNTIF(Cronograma!$B$10:$B$4674,A34)</f>
        <v>1</v>
      </c>
      <c r="D34" s="29">
        <f>SUMIF(Cronograma!$B$10:$B$4674,A34,Cronograma!$G$10:$G$4674)</f>
        <v>2858.34</v>
      </c>
      <c r="E34" s="26" t="s">
        <v>90</v>
      </c>
      <c r="F34" s="26" t="s">
        <v>90</v>
      </c>
      <c r="G34" s="26"/>
    </row>
    <row r="35" ht="13.5" customHeight="1">
      <c r="A35" s="20" t="s">
        <v>191</v>
      </c>
      <c r="B35" s="21" t="s">
        <v>26</v>
      </c>
      <c r="C35" s="21">
        <f>COUNTIF(Cronograma!$B$10:$B$4674,A35)</f>
        <v>17</v>
      </c>
      <c r="D35" s="23">
        <f>SUMIF(Cronograma!$B$10:$B$4674,A35,Cronograma!$G$10:$G$4674)</f>
        <v>14697.02</v>
      </c>
      <c r="E35" s="21" t="s">
        <v>90</v>
      </c>
      <c r="F35" s="21" t="s">
        <v>215</v>
      </c>
      <c r="G35" s="21"/>
    </row>
    <row r="36" ht="13.5" customHeight="1">
      <c r="A36" s="25" t="s">
        <v>216</v>
      </c>
      <c r="B36" s="26" t="s">
        <v>96</v>
      </c>
      <c r="C36" s="26">
        <f>COUNTIF(Cronograma!$B$10:$B$4674,A36)</f>
        <v>1</v>
      </c>
      <c r="D36" s="29">
        <f>SUMIF(Cronograma!$B$10:$B$4674,A36,Cronograma!$G$10:$G$4674)</f>
        <v>31431.89</v>
      </c>
      <c r="E36" s="26" t="s">
        <v>219</v>
      </c>
      <c r="F36" s="26" t="s">
        <v>219</v>
      </c>
      <c r="G36" s="26"/>
    </row>
    <row r="37" ht="13.5" customHeight="1">
      <c r="A37" s="20" t="s">
        <v>220</v>
      </c>
      <c r="B37" s="21" t="s">
        <v>96</v>
      </c>
      <c r="C37" s="21">
        <f>COUNTIF(Cronograma!$B$10:$B$4674,A37)</f>
        <v>1</v>
      </c>
      <c r="D37" s="23">
        <f>SUMIF(Cronograma!$B$10:$B$4674,A37,Cronograma!$G$10:$G$4674)</f>
        <v>13242.39</v>
      </c>
      <c r="E37" s="21" t="s">
        <v>196</v>
      </c>
      <c r="F37" s="21" t="s">
        <v>196</v>
      </c>
      <c r="G37" s="21"/>
    </row>
    <row r="38" ht="13.5" customHeight="1">
      <c r="A38" s="25" t="s">
        <v>224</v>
      </c>
      <c r="B38" s="26" t="s">
        <v>96</v>
      </c>
      <c r="C38" s="26">
        <f>COUNTIF(Cronograma!$B$10:$B$4674,A38)</f>
        <v>1</v>
      </c>
      <c r="D38" s="29">
        <f>SUMIF(Cronograma!$B$10:$B$4674,A38,Cronograma!$G$10:$G$4674)</f>
        <v>11140.89</v>
      </c>
      <c r="E38" s="26" t="s">
        <v>189</v>
      </c>
      <c r="F38" s="26" t="s">
        <v>189</v>
      </c>
      <c r="G38" s="26"/>
    </row>
    <row r="39" ht="13.5" customHeight="1">
      <c r="A39" s="20" t="s">
        <v>228</v>
      </c>
      <c r="B39" s="21" t="s">
        <v>96</v>
      </c>
      <c r="C39" s="21">
        <f>COUNTIF(Cronograma!$B$10:$B$4674,A39)</f>
        <v>1</v>
      </c>
      <c r="D39" s="23">
        <f>SUMIF(Cronograma!$B$10:$B$4674,A39,Cronograma!$G$10:$G$4674)</f>
        <v>52828.17</v>
      </c>
      <c r="E39" s="21" t="s">
        <v>229</v>
      </c>
      <c r="F39" s="21" t="s">
        <v>229</v>
      </c>
      <c r="G39" s="21"/>
    </row>
    <row r="40" ht="13.5" customHeight="1">
      <c r="A40" s="25" t="s">
        <v>230</v>
      </c>
      <c r="B40" s="26" t="s">
        <v>96</v>
      </c>
      <c r="C40" s="26">
        <f>COUNTIF(Cronograma!$B$10:$B$4674,A40)</f>
        <v>1</v>
      </c>
      <c r="D40" s="29">
        <f>SUMIF(Cronograma!$B$10:$B$4674,A40,Cronograma!$G$10:$G$4674)</f>
        <v>26474.63</v>
      </c>
      <c r="E40" s="26" t="s">
        <v>122</v>
      </c>
      <c r="F40" s="26" t="s">
        <v>122</v>
      </c>
      <c r="G40" s="26"/>
    </row>
    <row r="41" ht="13.5" customHeight="1">
      <c r="A41" s="20" t="s">
        <v>231</v>
      </c>
      <c r="B41" s="21" t="s">
        <v>96</v>
      </c>
      <c r="C41" s="21">
        <f>COUNTIF(Cronograma!$B$10:$B$4674,A41)</f>
        <v>1</v>
      </c>
      <c r="D41" s="23">
        <f>SUMIF(Cronograma!$B$10:$B$4674,A41,Cronograma!$G$10:$G$4674)</f>
        <v>24001.01</v>
      </c>
      <c r="E41" s="21" t="s">
        <v>234</v>
      </c>
      <c r="F41" s="21" t="s">
        <v>234</v>
      </c>
      <c r="G41" s="21"/>
    </row>
    <row r="42" ht="13.5" customHeight="1">
      <c r="A42" s="25" t="s">
        <v>235</v>
      </c>
      <c r="B42" s="26" t="s">
        <v>168</v>
      </c>
      <c r="C42" s="26">
        <f>COUNTIF(Cronograma!$B$10:$B$4674,A42)</f>
        <v>10</v>
      </c>
      <c r="D42" s="29">
        <f>SUMIF(Cronograma!$B$10:$B$4674,A42,Cronograma!$G$10:$G$4674)</f>
        <v>29908.4</v>
      </c>
      <c r="E42" s="26" t="s">
        <v>126</v>
      </c>
      <c r="F42" s="26" t="s">
        <v>147</v>
      </c>
      <c r="G42" s="26"/>
    </row>
    <row r="43" ht="13.5" customHeight="1">
      <c r="A43" s="20" t="s">
        <v>185</v>
      </c>
      <c r="B43" s="21" t="s">
        <v>26</v>
      </c>
      <c r="C43" s="21">
        <f>COUNTIF(Cronograma!$B$10:$B$4674,A43)</f>
        <v>18</v>
      </c>
      <c r="D43" s="23">
        <f>SUMIF(Cronograma!$B$10:$B$4674,A43,Cronograma!$G$10:$G$4674)</f>
        <v>16145.82</v>
      </c>
      <c r="E43" s="21" t="s">
        <v>90</v>
      </c>
      <c r="F43" s="21" t="s">
        <v>239</v>
      </c>
      <c r="G43" s="21"/>
    </row>
    <row r="44" ht="13.5" customHeight="1">
      <c r="A44" s="25" t="s">
        <v>240</v>
      </c>
      <c r="B44" s="26" t="s">
        <v>168</v>
      </c>
      <c r="C44" s="26">
        <f>COUNTIF(Cronograma!$B$10:$B$4674,A44)</f>
        <v>7</v>
      </c>
      <c r="D44" s="29">
        <f>SUMIF(Cronograma!$B$10:$B$4674,A44,Cronograma!$G$10:$G$4674)</f>
        <v>1582.14</v>
      </c>
      <c r="E44" s="26" t="s">
        <v>135</v>
      </c>
      <c r="F44" s="26" t="s">
        <v>226</v>
      </c>
      <c r="G44" s="26"/>
    </row>
    <row r="45" ht="13.5" customHeight="1">
      <c r="A45" s="25" t="s">
        <v>245</v>
      </c>
      <c r="B45" s="26" t="s">
        <v>96</v>
      </c>
      <c r="C45" s="26">
        <f>COUNTIF(Cronograma!$B$10:$B$4674,A45)</f>
        <v>1</v>
      </c>
      <c r="D45" s="29">
        <f>SUMIF(Cronograma!$B$10:$B$4674,A45,Cronograma!$G$10:$G$4674)</f>
        <v>18093.46</v>
      </c>
      <c r="E45" s="26" t="s">
        <v>66</v>
      </c>
      <c r="F45" s="26" t="s">
        <v>66</v>
      </c>
      <c r="G45" s="26"/>
    </row>
    <row r="46" ht="13.5" customHeight="1">
      <c r="A46" s="20" t="s">
        <v>206</v>
      </c>
      <c r="B46" s="21" t="s">
        <v>96</v>
      </c>
      <c r="C46" s="21">
        <f>COUNTIF(Cronograma!$B$10:$B$4674,A46)</f>
        <v>1</v>
      </c>
      <c r="D46" s="23">
        <f>SUMIF(Cronograma!$B$10:$B$4674,A46,Cronograma!$G$10:$G$4674)</f>
        <v>18723.7</v>
      </c>
      <c r="E46" s="21" t="s">
        <v>177</v>
      </c>
      <c r="F46" s="21" t="s">
        <v>177</v>
      </c>
      <c r="G46" s="21"/>
    </row>
    <row r="47" ht="13.5" customHeight="1">
      <c r="A47" s="25" t="s">
        <v>246</v>
      </c>
      <c r="B47" s="26" t="s">
        <v>96</v>
      </c>
      <c r="C47" s="26">
        <f>COUNTIF(Cronograma!$B$10:$B$4674,A47)</f>
        <v>1</v>
      </c>
      <c r="D47" s="29">
        <f>SUMIF(Cronograma!$B$10:$B$4674,A47,Cronograma!$G$10:$G$4674)</f>
        <v>25377.76</v>
      </c>
      <c r="E47" s="26" t="s">
        <v>248</v>
      </c>
      <c r="F47" s="26" t="s">
        <v>248</v>
      </c>
      <c r="G47" s="26"/>
    </row>
    <row r="48" ht="13.5" customHeight="1">
      <c r="A48" s="20" t="s">
        <v>205</v>
      </c>
      <c r="B48" s="21" t="s">
        <v>96</v>
      </c>
      <c r="C48" s="21">
        <f>COUNTIF(Cronograma!$B$10:$B$4674,A48)</f>
        <v>1</v>
      </c>
      <c r="D48" s="23">
        <f>SUMIF(Cronograma!$B$10:$B$4674,A48,Cronograma!$G$10:$G$4674)</f>
        <v>12137.87</v>
      </c>
      <c r="E48" s="21" t="s">
        <v>177</v>
      </c>
      <c r="F48" s="21" t="s">
        <v>177</v>
      </c>
      <c r="G48" s="21"/>
    </row>
    <row r="49" ht="13.5" customHeight="1">
      <c r="A49" s="25" t="s">
        <v>170</v>
      </c>
      <c r="B49" s="26" t="s">
        <v>96</v>
      </c>
      <c r="C49" s="26">
        <f>COUNTIF(Cronograma!$B$10:$B$4674,A49)</f>
        <v>1</v>
      </c>
      <c r="D49" s="29">
        <f>SUMIF(Cronograma!$B$10:$B$4674,A49,Cronograma!$G$10:$G$4674)</f>
        <v>2001.92</v>
      </c>
      <c r="E49" s="26" t="s">
        <v>90</v>
      </c>
      <c r="F49" s="26" t="s">
        <v>90</v>
      </c>
      <c r="G49" s="26"/>
    </row>
    <row r="50" ht="13.5" customHeight="1">
      <c r="A50" s="20" t="s">
        <v>236</v>
      </c>
      <c r="B50" s="21" t="s">
        <v>26</v>
      </c>
      <c r="C50" s="21">
        <f>COUNTIF(Cronograma!$B$10:$B$4674,A50)</f>
        <v>17</v>
      </c>
      <c r="D50" s="23">
        <f>SUMIF(Cronograma!$B$10:$B$4674,A50,Cronograma!$G$10:$G$4674)</f>
        <v>68205.7</v>
      </c>
      <c r="E50" s="21" t="s">
        <v>128</v>
      </c>
      <c r="F50" s="21" t="s">
        <v>186</v>
      </c>
      <c r="G50" s="21"/>
    </row>
    <row r="51" ht="13.5" customHeight="1">
      <c r="A51" s="25" t="s">
        <v>176</v>
      </c>
      <c r="B51" s="26" t="s">
        <v>96</v>
      </c>
      <c r="C51" s="26">
        <f>COUNTIF(Cronograma!$B$10:$B$4674,A51)</f>
        <v>1</v>
      </c>
      <c r="D51" s="29">
        <f>SUMIF(Cronograma!$B$10:$B$4674,A51,Cronograma!$G$10:$G$4674)</f>
        <v>7493.98</v>
      </c>
      <c r="E51" s="26" t="s">
        <v>90</v>
      </c>
      <c r="F51" s="26" t="s">
        <v>90</v>
      </c>
      <c r="G51" s="26"/>
    </row>
    <row r="52" ht="13.5" customHeight="1">
      <c r="A52" s="20" t="s">
        <v>213</v>
      </c>
      <c r="B52" s="21" t="s">
        <v>96</v>
      </c>
      <c r="C52" s="21">
        <f>COUNTIF(Cronograma!$B$10:$B$4674,A52)</f>
        <v>1</v>
      </c>
      <c r="D52" s="23">
        <f>SUMIF(Cronograma!$B$10:$B$4674,A52,Cronograma!$G$10:$G$4674)</f>
        <v>6621.4</v>
      </c>
      <c r="E52" s="21" t="s">
        <v>157</v>
      </c>
      <c r="F52" s="21" t="s">
        <v>157</v>
      </c>
      <c r="G52" s="21"/>
    </row>
    <row r="53" ht="13.5" customHeight="1">
      <c r="A53" s="25" t="s">
        <v>252</v>
      </c>
      <c r="B53" s="26" t="s">
        <v>96</v>
      </c>
      <c r="C53" s="26">
        <f>COUNTIF(Cronograma!$B$10:$B$4674,A53)</f>
        <v>1</v>
      </c>
      <c r="D53" s="29">
        <f>SUMIF(Cronograma!$B$10:$B$4674,A53,Cronograma!$G$10:$G$4674)</f>
        <v>20362.79</v>
      </c>
      <c r="E53" s="26" t="s">
        <v>253</v>
      </c>
      <c r="F53" s="26" t="s">
        <v>253</v>
      </c>
      <c r="G53" s="26"/>
    </row>
    <row r="54" ht="13.5" customHeight="1">
      <c r="A54" s="20" t="s">
        <v>211</v>
      </c>
      <c r="B54" s="21" t="s">
        <v>96</v>
      </c>
      <c r="C54" s="21">
        <f>COUNTIF(Cronograma!$B$10:$B$4674,A54)</f>
        <v>1</v>
      </c>
      <c r="D54" s="23">
        <f>SUMIF(Cronograma!$B$10:$B$4674,A54,Cronograma!$G$10:$G$4674)</f>
        <v>4371.67</v>
      </c>
      <c r="E54" s="21" t="s">
        <v>157</v>
      </c>
      <c r="F54" s="21" t="s">
        <v>157</v>
      </c>
      <c r="G54" s="21"/>
    </row>
    <row r="55" ht="13.5" customHeight="1">
      <c r="A55" s="25" t="s">
        <v>255</v>
      </c>
      <c r="B55" s="26" t="s">
        <v>168</v>
      </c>
      <c r="C55" s="26">
        <f>COUNTIF(Cronograma!$B$10:$B$4674,A55)</f>
        <v>7</v>
      </c>
      <c r="D55" s="29">
        <f>SUMIF(Cronograma!$B$10:$B$4674,A55,Cronograma!$G$10:$G$4674)</f>
        <v>1473.01</v>
      </c>
      <c r="E55" s="26" t="s">
        <v>256</v>
      </c>
      <c r="F55" s="26" t="s">
        <v>257</v>
      </c>
      <c r="G55" s="26"/>
    </row>
    <row r="56" ht="13.5" customHeight="1">
      <c r="A56" s="20" t="s">
        <v>192</v>
      </c>
      <c r="B56" s="21" t="s">
        <v>26</v>
      </c>
      <c r="C56" s="21">
        <f>COUNTIF(Cronograma!$B$10:$B$4674,A56)</f>
        <v>17</v>
      </c>
      <c r="D56" s="23">
        <f>SUMIF(Cronograma!$B$10:$B$4674,A56,Cronograma!$G$10:$G$4674)</f>
        <v>28581.1</v>
      </c>
      <c r="E56" s="21" t="s">
        <v>90</v>
      </c>
      <c r="F56" s="21" t="s">
        <v>133</v>
      </c>
      <c r="G56" s="21"/>
    </row>
    <row r="57" ht="13.5" customHeight="1">
      <c r="A57" s="25" t="s">
        <v>258</v>
      </c>
      <c r="B57" s="26" t="s">
        <v>26</v>
      </c>
      <c r="C57" s="26">
        <f>COUNTIF(Cronograma!$B$10:$B$4674,A57)</f>
        <v>16</v>
      </c>
      <c r="D57" s="29">
        <f>SUMIF(Cronograma!$B$10:$B$4674,A57,Cronograma!$G$10:$G$4674)</f>
        <v>30962.08</v>
      </c>
      <c r="E57" s="26" t="s">
        <v>122</v>
      </c>
      <c r="F57" s="26" t="s">
        <v>260</v>
      </c>
      <c r="G57" s="26"/>
    </row>
    <row r="58" ht="13.5" customHeight="1">
      <c r="A58" s="20" t="s">
        <v>217</v>
      </c>
      <c r="B58" s="21" t="s">
        <v>26</v>
      </c>
      <c r="C58" s="21">
        <f>COUNTIF(Cronograma!$B$10:$B$4674,A58)</f>
        <v>17</v>
      </c>
      <c r="D58" s="23">
        <f>SUMIF(Cronograma!$B$10:$B$4674,A58,Cronograma!$G$10:$G$4674)</f>
        <v>29105.02</v>
      </c>
      <c r="E58" s="21" t="s">
        <v>157</v>
      </c>
      <c r="F58" s="21" t="s">
        <v>133</v>
      </c>
      <c r="G58" s="21"/>
    </row>
    <row r="59" ht="13.5" customHeight="1">
      <c r="A59" s="25" t="s">
        <v>218</v>
      </c>
      <c r="B59" s="26" t="s">
        <v>26</v>
      </c>
      <c r="C59" s="26">
        <f>COUNTIF(Cronograma!$B$10:$B$4674,A59)</f>
        <v>17</v>
      </c>
      <c r="D59" s="29">
        <f>SUMIF(Cronograma!$B$10:$B$4674,A59,Cronograma!$G$10:$G$4674)</f>
        <v>33531.99</v>
      </c>
      <c r="E59" s="26" t="s">
        <v>157</v>
      </c>
      <c r="F59" s="26" t="s">
        <v>133</v>
      </c>
      <c r="G59" s="26"/>
    </row>
    <row r="60" ht="15.75" customHeight="1">
      <c r="A60" s="11"/>
      <c r="B60" s="11"/>
      <c r="C60" s="11"/>
      <c r="D60" s="11"/>
      <c r="E60" s="11"/>
      <c r="F60" s="11"/>
      <c r="G60" s="11"/>
    </row>
    <row r="61" ht="15.75" customHeight="1">
      <c r="A61" s="11"/>
      <c r="B61" s="11"/>
      <c r="C61" s="11"/>
      <c r="D61" s="11"/>
      <c r="E61" s="11"/>
      <c r="F61" s="11"/>
      <c r="G61" s="11"/>
    </row>
    <row r="62" ht="15.75" customHeight="1">
      <c r="A62" s="11"/>
      <c r="B62" s="11"/>
      <c r="C62" s="11"/>
      <c r="D62" s="11"/>
      <c r="E62" s="11"/>
      <c r="F62" s="11"/>
      <c r="G62" s="11"/>
    </row>
    <row r="63" ht="15.75" customHeight="1">
      <c r="A63" s="11"/>
      <c r="B63" s="11"/>
      <c r="C63" s="11"/>
      <c r="D63" s="11"/>
      <c r="E63" s="11"/>
      <c r="F63" s="11"/>
      <c r="G63" s="11"/>
    </row>
    <row r="64" ht="15.75" customHeight="1">
      <c r="A64" s="11"/>
      <c r="B64" s="11"/>
      <c r="C64" s="11"/>
      <c r="D64" s="11"/>
      <c r="E64" s="11"/>
      <c r="F64" s="11"/>
      <c r="G64" s="11"/>
    </row>
    <row r="65" ht="15.75" customHeight="1">
      <c r="A65" s="11"/>
      <c r="B65" s="11"/>
      <c r="C65" s="11"/>
      <c r="D65" s="11"/>
      <c r="E65" s="11"/>
      <c r="F65" s="11"/>
      <c r="G65" s="11"/>
    </row>
    <row r="66" ht="15.75" customHeight="1">
      <c r="A66" s="11"/>
      <c r="B66" s="11"/>
      <c r="C66" s="11"/>
      <c r="D66" s="11"/>
      <c r="E66" s="11"/>
      <c r="F66" s="11"/>
      <c r="G66" s="11"/>
    </row>
    <row r="67" ht="15.75" customHeight="1">
      <c r="A67" s="11"/>
      <c r="B67" s="11"/>
      <c r="C67" s="11"/>
      <c r="D67" s="11"/>
      <c r="E67" s="11"/>
      <c r="F67" s="11"/>
      <c r="G67" s="11"/>
    </row>
    <row r="68" ht="15.75" customHeight="1">
      <c r="A68" s="11"/>
      <c r="B68" s="11"/>
      <c r="C68" s="11"/>
      <c r="D68" s="11"/>
      <c r="E68" s="11"/>
      <c r="F68" s="11"/>
      <c r="G68" s="11"/>
    </row>
    <row r="69" ht="15.75" customHeight="1">
      <c r="A69" s="11"/>
      <c r="B69" s="11"/>
      <c r="C69" s="11"/>
      <c r="D69" s="11"/>
      <c r="E69" s="11"/>
      <c r="F69" s="11"/>
      <c r="G69" s="11"/>
    </row>
    <row r="70" ht="15.75" customHeight="1">
      <c r="A70" s="11"/>
      <c r="B70" s="11"/>
      <c r="C70" s="11"/>
      <c r="D70" s="11"/>
      <c r="E70" s="11"/>
      <c r="F70" s="11"/>
      <c r="G70" s="11"/>
    </row>
    <row r="71" ht="15.75" customHeight="1">
      <c r="A71" s="11"/>
      <c r="B71" s="11"/>
      <c r="C71" s="11"/>
      <c r="D71" s="11"/>
      <c r="E71" s="11"/>
      <c r="F71" s="11"/>
      <c r="G71" s="11"/>
    </row>
    <row r="72" ht="15.75" customHeight="1">
      <c r="A72" s="11"/>
      <c r="B72" s="11"/>
      <c r="C72" s="11"/>
      <c r="D72" s="11"/>
      <c r="E72" s="11"/>
      <c r="F72" s="11"/>
      <c r="G72" s="11"/>
    </row>
    <row r="73" ht="15.75" customHeight="1">
      <c r="A73" s="11"/>
      <c r="B73" s="11"/>
      <c r="C73" s="11"/>
      <c r="D73" s="11"/>
      <c r="E73" s="11"/>
      <c r="F73" s="11"/>
      <c r="G73" s="11"/>
    </row>
    <row r="74" ht="15.75" customHeight="1">
      <c r="A74" s="11"/>
      <c r="B74" s="11"/>
      <c r="C74" s="11"/>
      <c r="D74" s="11"/>
      <c r="E74" s="11"/>
      <c r="F74" s="11"/>
      <c r="G74" s="11"/>
    </row>
    <row r="75" ht="15.75" customHeight="1">
      <c r="A75" s="11"/>
      <c r="B75" s="11"/>
      <c r="C75" s="11"/>
      <c r="D75" s="11"/>
      <c r="E75" s="11"/>
      <c r="F75" s="11"/>
      <c r="G75" s="11"/>
    </row>
    <row r="76" ht="15.75" customHeight="1">
      <c r="A76" s="11"/>
      <c r="B76" s="11"/>
      <c r="C76" s="11"/>
      <c r="D76" s="11"/>
      <c r="E76" s="11"/>
      <c r="F76" s="11"/>
      <c r="G76" s="11"/>
    </row>
    <row r="77" ht="15.75" customHeight="1">
      <c r="A77" s="11"/>
      <c r="B77" s="11"/>
      <c r="C77" s="11"/>
      <c r="D77" s="11"/>
      <c r="E77" s="11"/>
      <c r="F77" s="11"/>
      <c r="G77" s="11"/>
    </row>
    <row r="78" ht="15.75" customHeight="1">
      <c r="A78" s="11"/>
      <c r="B78" s="11"/>
      <c r="C78" s="11"/>
      <c r="D78" s="11"/>
      <c r="E78" s="11"/>
      <c r="F78" s="11"/>
      <c r="G78" s="11"/>
    </row>
    <row r="79" ht="15.75" customHeight="1">
      <c r="A79" s="11"/>
      <c r="B79" s="11"/>
      <c r="C79" s="11"/>
      <c r="D79" s="11"/>
      <c r="E79" s="11"/>
      <c r="F79" s="11"/>
      <c r="G79" s="11"/>
    </row>
    <row r="80" ht="15.75" customHeight="1">
      <c r="A80" s="11"/>
      <c r="B80" s="11"/>
      <c r="C80" s="11"/>
      <c r="D80" s="11"/>
      <c r="E80" s="11"/>
      <c r="F80" s="11"/>
      <c r="G80" s="11"/>
    </row>
    <row r="81" ht="15.75" customHeight="1">
      <c r="A81" s="11"/>
      <c r="B81" s="11"/>
      <c r="C81" s="11"/>
      <c r="D81" s="11"/>
      <c r="E81" s="11"/>
      <c r="F81" s="11"/>
      <c r="G81" s="11"/>
    </row>
    <row r="82" ht="15.75" customHeight="1">
      <c r="A82" s="11"/>
      <c r="B82" s="11"/>
      <c r="C82" s="11"/>
      <c r="D82" s="11"/>
      <c r="E82" s="11"/>
      <c r="F82" s="11"/>
      <c r="G82" s="11"/>
    </row>
    <row r="83" ht="15.75" customHeight="1">
      <c r="A83" s="11"/>
      <c r="B83" s="11"/>
      <c r="C83" s="11"/>
      <c r="D83" s="11"/>
      <c r="E83" s="11"/>
      <c r="F83" s="11"/>
      <c r="G83" s="11"/>
    </row>
    <row r="84" ht="15.75" customHeight="1">
      <c r="A84" s="11"/>
      <c r="B84" s="11"/>
      <c r="C84" s="11"/>
      <c r="D84" s="11"/>
      <c r="E84" s="11"/>
      <c r="F84" s="11"/>
      <c r="G84" s="11"/>
    </row>
    <row r="85" ht="15.75" customHeight="1">
      <c r="A85" s="11"/>
      <c r="B85" s="11"/>
      <c r="C85" s="11"/>
      <c r="D85" s="11"/>
      <c r="E85" s="11"/>
      <c r="F85" s="11"/>
      <c r="G85" s="11"/>
    </row>
    <row r="86" ht="15.75" customHeight="1">
      <c r="A86" s="11"/>
      <c r="B86" s="11"/>
      <c r="C86" s="11"/>
      <c r="D86" s="11"/>
      <c r="E86" s="11"/>
      <c r="F86" s="11"/>
      <c r="G86" s="11"/>
    </row>
    <row r="87" ht="15.75" customHeight="1">
      <c r="A87" s="11"/>
      <c r="B87" s="11"/>
      <c r="C87" s="11"/>
      <c r="D87" s="11"/>
      <c r="E87" s="11"/>
      <c r="F87" s="11"/>
      <c r="G87" s="11"/>
    </row>
    <row r="88" ht="15.75" customHeight="1">
      <c r="A88" s="11"/>
      <c r="B88" s="11"/>
      <c r="C88" s="11"/>
      <c r="D88" s="11"/>
      <c r="E88" s="11"/>
      <c r="F88" s="11"/>
      <c r="G88" s="11"/>
    </row>
    <row r="89" ht="15.75" customHeight="1">
      <c r="A89" s="11"/>
      <c r="B89" s="11"/>
      <c r="C89" s="11"/>
      <c r="D89" s="11"/>
      <c r="E89" s="11"/>
      <c r="F89" s="11"/>
      <c r="G89" s="11"/>
    </row>
    <row r="90" ht="15.75" customHeight="1">
      <c r="A90" s="11"/>
      <c r="B90" s="11"/>
      <c r="C90" s="11"/>
      <c r="D90" s="11"/>
      <c r="E90" s="11"/>
      <c r="F90" s="11"/>
      <c r="G90" s="11"/>
    </row>
    <row r="91" ht="15.75" customHeight="1">
      <c r="A91" s="11"/>
      <c r="B91" s="11"/>
      <c r="C91" s="11"/>
      <c r="D91" s="11"/>
      <c r="E91" s="11"/>
      <c r="F91" s="11"/>
      <c r="G91" s="11"/>
    </row>
    <row r="92" ht="15.75" customHeight="1">
      <c r="A92" s="11"/>
      <c r="B92" s="11"/>
      <c r="C92" s="11"/>
      <c r="D92" s="11"/>
      <c r="E92" s="11"/>
      <c r="F92" s="11"/>
      <c r="G92" s="11"/>
    </row>
    <row r="93" ht="15.75" customHeight="1">
      <c r="A93" s="11"/>
      <c r="B93" s="11"/>
      <c r="C93" s="11"/>
      <c r="D93" s="11"/>
      <c r="E93" s="11"/>
      <c r="F93" s="11"/>
      <c r="G93" s="11"/>
    </row>
    <row r="94" ht="15.75" customHeight="1">
      <c r="A94" s="11"/>
      <c r="B94" s="11"/>
      <c r="C94" s="11"/>
      <c r="D94" s="11"/>
      <c r="E94" s="11"/>
      <c r="F94" s="11"/>
      <c r="G94" s="11"/>
    </row>
    <row r="95" ht="15.75" customHeight="1">
      <c r="A95" s="11"/>
      <c r="B95" s="11"/>
      <c r="C95" s="11"/>
      <c r="D95" s="11"/>
      <c r="E95" s="11"/>
      <c r="F95" s="11"/>
      <c r="G95" s="11"/>
    </row>
    <row r="96" ht="15.75" customHeight="1">
      <c r="A96" s="11"/>
      <c r="B96" s="11"/>
      <c r="C96" s="11"/>
      <c r="D96" s="11"/>
      <c r="E96" s="11"/>
      <c r="F96" s="11"/>
      <c r="G96" s="11"/>
    </row>
    <row r="97" ht="15.75" customHeight="1">
      <c r="A97" s="11"/>
      <c r="B97" s="11"/>
      <c r="C97" s="11"/>
      <c r="D97" s="11"/>
      <c r="E97" s="11"/>
      <c r="F97" s="11"/>
      <c r="G97" s="11"/>
    </row>
    <row r="98" ht="15.75" customHeight="1">
      <c r="A98" s="11"/>
      <c r="B98" s="11"/>
      <c r="C98" s="11"/>
      <c r="D98" s="11"/>
      <c r="E98" s="11"/>
      <c r="F98" s="11"/>
      <c r="G98" s="11"/>
    </row>
    <row r="99" ht="15.75" customHeight="1">
      <c r="A99" s="11"/>
      <c r="B99" s="11"/>
      <c r="C99" s="11"/>
      <c r="D99" s="11"/>
      <c r="E99" s="11"/>
      <c r="F99" s="11"/>
      <c r="G99" s="11"/>
    </row>
    <row r="100" ht="15.75" customHeight="1">
      <c r="A100" s="11"/>
      <c r="B100" s="11"/>
      <c r="C100" s="11"/>
      <c r="D100" s="11"/>
      <c r="E100" s="11"/>
      <c r="F100" s="11"/>
      <c r="G100" s="11"/>
    </row>
    <row r="101" ht="15.75" customHeight="1">
      <c r="A101" s="11"/>
      <c r="B101" s="11"/>
      <c r="C101" s="11"/>
      <c r="D101" s="11"/>
      <c r="E101" s="11"/>
      <c r="F101" s="11"/>
      <c r="G101" s="11"/>
    </row>
    <row r="102" ht="15.75" customHeight="1">
      <c r="A102" s="11"/>
      <c r="B102" s="11"/>
      <c r="C102" s="11"/>
      <c r="D102" s="11"/>
      <c r="E102" s="11"/>
      <c r="F102" s="11"/>
      <c r="G102" s="11"/>
    </row>
    <row r="103" ht="15.75" customHeight="1">
      <c r="A103" s="11"/>
      <c r="B103" s="11"/>
      <c r="C103" s="11"/>
      <c r="D103" s="11"/>
      <c r="E103" s="11"/>
      <c r="F103" s="11"/>
      <c r="G103" s="11"/>
    </row>
    <row r="104" ht="15.75" customHeight="1">
      <c r="A104" s="11"/>
      <c r="B104" s="11"/>
      <c r="C104" s="11"/>
      <c r="D104" s="11"/>
      <c r="E104" s="11"/>
      <c r="F104" s="11"/>
      <c r="G104" s="11"/>
    </row>
    <row r="105" ht="15.75" customHeight="1">
      <c r="A105" s="11"/>
      <c r="B105" s="11"/>
      <c r="C105" s="11"/>
      <c r="D105" s="11"/>
      <c r="E105" s="11"/>
      <c r="F105" s="11"/>
      <c r="G105" s="11"/>
    </row>
    <row r="106" ht="15.75" customHeight="1">
      <c r="A106" s="11"/>
      <c r="B106" s="11"/>
      <c r="C106" s="11"/>
      <c r="D106" s="11"/>
      <c r="E106" s="11"/>
      <c r="F106" s="11"/>
      <c r="G106" s="11"/>
    </row>
    <row r="107" ht="15.75" customHeight="1">
      <c r="A107" s="11"/>
      <c r="B107" s="11"/>
      <c r="C107" s="11"/>
      <c r="D107" s="11"/>
      <c r="E107" s="11"/>
      <c r="F107" s="11"/>
      <c r="G107" s="11"/>
    </row>
    <row r="108" ht="15.75" customHeight="1">
      <c r="A108" s="11"/>
      <c r="B108" s="11"/>
      <c r="C108" s="11"/>
      <c r="D108" s="11"/>
      <c r="E108" s="11"/>
      <c r="F108" s="11"/>
      <c r="G108" s="11"/>
    </row>
    <row r="109" ht="15.75" customHeight="1">
      <c r="A109" s="11"/>
      <c r="B109" s="11"/>
      <c r="C109" s="11"/>
      <c r="D109" s="11"/>
      <c r="E109" s="11"/>
      <c r="F109" s="11"/>
      <c r="G109" s="11"/>
    </row>
    <row r="110" ht="15.75" customHeight="1">
      <c r="A110" s="11"/>
      <c r="B110" s="11"/>
      <c r="C110" s="11"/>
      <c r="D110" s="11"/>
      <c r="E110" s="11"/>
      <c r="F110" s="11"/>
      <c r="G110" s="11"/>
    </row>
    <row r="111" ht="15.75" customHeight="1">
      <c r="A111" s="11"/>
      <c r="B111" s="11"/>
      <c r="C111" s="11"/>
      <c r="D111" s="11"/>
      <c r="E111" s="11"/>
      <c r="F111" s="11"/>
      <c r="G111" s="11"/>
    </row>
    <row r="112" ht="15.75" customHeight="1">
      <c r="A112" s="11"/>
      <c r="B112" s="11"/>
      <c r="C112" s="11"/>
      <c r="D112" s="11"/>
      <c r="E112" s="11"/>
      <c r="F112" s="11"/>
      <c r="G112" s="11"/>
    </row>
    <row r="113" ht="15.75" customHeight="1">
      <c r="A113" s="11"/>
      <c r="B113" s="11"/>
      <c r="C113" s="11"/>
      <c r="D113" s="11"/>
      <c r="E113" s="11"/>
      <c r="F113" s="11"/>
      <c r="G113" s="11"/>
    </row>
    <row r="114" ht="15.75" customHeight="1">
      <c r="A114" s="11"/>
      <c r="B114" s="11"/>
      <c r="C114" s="11"/>
      <c r="D114" s="11"/>
      <c r="E114" s="11"/>
      <c r="F114" s="11"/>
      <c r="G114" s="11"/>
    </row>
    <row r="115" ht="15.75" customHeight="1">
      <c r="A115" s="11"/>
      <c r="B115" s="11"/>
      <c r="C115" s="11"/>
      <c r="D115" s="11"/>
      <c r="E115" s="11"/>
      <c r="F115" s="11"/>
      <c r="G115" s="11"/>
    </row>
    <row r="116" ht="15.75" customHeight="1">
      <c r="A116" s="11"/>
      <c r="B116" s="11"/>
      <c r="C116" s="11"/>
      <c r="D116" s="11"/>
      <c r="E116" s="11"/>
      <c r="F116" s="11"/>
      <c r="G116" s="11"/>
    </row>
    <row r="117" ht="15.75" customHeight="1">
      <c r="A117" s="11"/>
      <c r="B117" s="11"/>
      <c r="C117" s="11"/>
      <c r="D117" s="11"/>
      <c r="E117" s="11"/>
      <c r="F117" s="11"/>
      <c r="G117" s="11"/>
    </row>
    <row r="118" ht="15.75" customHeight="1">
      <c r="A118" s="11"/>
      <c r="B118" s="11"/>
      <c r="C118" s="11"/>
      <c r="D118" s="11"/>
      <c r="E118" s="11"/>
      <c r="F118" s="11"/>
      <c r="G118" s="11"/>
    </row>
    <row r="119" ht="15.75" customHeight="1">
      <c r="A119" s="11"/>
      <c r="B119" s="11"/>
      <c r="C119" s="11"/>
      <c r="D119" s="11"/>
      <c r="E119" s="11"/>
      <c r="F119" s="11"/>
      <c r="G119" s="11"/>
    </row>
    <row r="120" ht="15.75" customHeight="1">
      <c r="A120" s="11"/>
      <c r="B120" s="11"/>
      <c r="C120" s="11"/>
      <c r="D120" s="11"/>
      <c r="E120" s="11"/>
      <c r="F120" s="11"/>
      <c r="G120" s="11"/>
    </row>
    <row r="121" ht="15.75" customHeight="1">
      <c r="A121" s="11"/>
      <c r="B121" s="11"/>
      <c r="C121" s="11"/>
      <c r="D121" s="11"/>
      <c r="E121" s="11"/>
      <c r="F121" s="11"/>
      <c r="G121" s="11"/>
    </row>
    <row r="122" ht="15.75" customHeight="1">
      <c r="A122" s="11"/>
      <c r="B122" s="11"/>
      <c r="C122" s="11"/>
      <c r="D122" s="11"/>
      <c r="E122" s="11"/>
      <c r="F122" s="11"/>
      <c r="G122" s="11"/>
    </row>
    <row r="123" ht="15.75" customHeight="1">
      <c r="A123" s="11"/>
      <c r="B123" s="11"/>
      <c r="C123" s="11"/>
      <c r="D123" s="11"/>
      <c r="E123" s="11"/>
      <c r="F123" s="11"/>
      <c r="G123" s="11"/>
    </row>
    <row r="124" ht="15.75" customHeight="1">
      <c r="A124" s="11"/>
      <c r="B124" s="11"/>
      <c r="C124" s="11"/>
      <c r="D124" s="11"/>
      <c r="E124" s="11"/>
      <c r="F124" s="11"/>
      <c r="G124" s="11"/>
    </row>
    <row r="125" ht="15.75" customHeight="1">
      <c r="A125" s="11"/>
      <c r="B125" s="11"/>
      <c r="C125" s="11"/>
      <c r="D125" s="11"/>
      <c r="E125" s="11"/>
      <c r="F125" s="11"/>
      <c r="G125" s="11"/>
    </row>
    <row r="126" ht="15.75" customHeight="1">
      <c r="A126" s="11"/>
      <c r="B126" s="11"/>
      <c r="C126" s="11"/>
      <c r="D126" s="11"/>
      <c r="E126" s="11"/>
      <c r="F126" s="11"/>
      <c r="G126" s="11"/>
    </row>
    <row r="127" ht="15.75" customHeight="1">
      <c r="A127" s="11"/>
      <c r="B127" s="11"/>
      <c r="C127" s="11"/>
      <c r="D127" s="11"/>
      <c r="E127" s="11"/>
      <c r="F127" s="11"/>
      <c r="G127" s="11"/>
    </row>
    <row r="128" ht="15.75" customHeight="1">
      <c r="A128" s="11"/>
      <c r="B128" s="11"/>
      <c r="C128" s="11"/>
      <c r="D128" s="11"/>
      <c r="E128" s="11"/>
      <c r="F128" s="11"/>
      <c r="G128" s="11"/>
    </row>
    <row r="129" ht="15.75" customHeight="1">
      <c r="A129" s="11"/>
      <c r="B129" s="11"/>
      <c r="C129" s="11"/>
      <c r="D129" s="11"/>
      <c r="E129" s="11"/>
      <c r="F129" s="11"/>
      <c r="G129" s="11"/>
    </row>
    <row r="130" ht="15.75" customHeight="1">
      <c r="A130" s="11"/>
      <c r="B130" s="11"/>
      <c r="C130" s="11"/>
      <c r="D130" s="11"/>
      <c r="E130" s="11"/>
      <c r="F130" s="11"/>
      <c r="G130" s="11"/>
    </row>
    <row r="131" ht="15.75" customHeight="1">
      <c r="A131" s="11"/>
      <c r="B131" s="11"/>
      <c r="C131" s="11"/>
      <c r="D131" s="11"/>
      <c r="E131" s="11"/>
      <c r="F131" s="11"/>
      <c r="G131" s="11"/>
    </row>
    <row r="132" ht="15.75" customHeight="1">
      <c r="A132" s="11"/>
      <c r="B132" s="11"/>
      <c r="C132" s="11"/>
      <c r="D132" s="11"/>
      <c r="E132" s="11"/>
      <c r="F132" s="11"/>
      <c r="G132" s="11"/>
    </row>
    <row r="133" ht="15.75" customHeight="1">
      <c r="A133" s="11"/>
      <c r="B133" s="11"/>
      <c r="C133" s="11"/>
      <c r="D133" s="11"/>
      <c r="E133" s="11"/>
      <c r="F133" s="11"/>
      <c r="G133" s="11"/>
    </row>
    <row r="134" ht="15.75" customHeight="1">
      <c r="A134" s="11"/>
      <c r="B134" s="11"/>
      <c r="C134" s="11"/>
      <c r="D134" s="11"/>
      <c r="E134" s="11"/>
      <c r="F134" s="11"/>
      <c r="G134" s="11"/>
    </row>
    <row r="135" ht="15.75" customHeight="1">
      <c r="A135" s="11"/>
      <c r="B135" s="11"/>
      <c r="C135" s="11"/>
      <c r="D135" s="11"/>
      <c r="E135" s="11"/>
      <c r="F135" s="11"/>
      <c r="G135" s="11"/>
    </row>
    <row r="136" ht="15.75" customHeight="1">
      <c r="A136" s="11"/>
      <c r="B136" s="11"/>
      <c r="C136" s="11"/>
      <c r="D136" s="11"/>
      <c r="E136" s="11"/>
      <c r="F136" s="11"/>
      <c r="G136" s="11"/>
    </row>
    <row r="137" ht="15.75" customHeight="1">
      <c r="A137" s="11"/>
      <c r="B137" s="11"/>
      <c r="C137" s="11"/>
      <c r="D137" s="11"/>
      <c r="E137" s="11"/>
      <c r="F137" s="11"/>
      <c r="G137" s="11"/>
    </row>
    <row r="138" ht="15.75" customHeight="1">
      <c r="A138" s="11"/>
      <c r="B138" s="11"/>
      <c r="C138" s="11"/>
      <c r="D138" s="11"/>
      <c r="E138" s="11"/>
      <c r="F138" s="11"/>
      <c r="G138" s="11"/>
    </row>
    <row r="139" ht="15.75" customHeight="1">
      <c r="A139" s="11"/>
      <c r="B139" s="11"/>
      <c r="C139" s="11"/>
      <c r="D139" s="11"/>
      <c r="E139" s="11"/>
      <c r="F139" s="11"/>
      <c r="G139" s="11"/>
    </row>
    <row r="140" ht="15.75" customHeight="1">
      <c r="A140" s="11"/>
      <c r="B140" s="11"/>
      <c r="C140" s="11"/>
      <c r="D140" s="11"/>
      <c r="E140" s="11"/>
      <c r="F140" s="11"/>
      <c r="G140" s="11"/>
    </row>
    <row r="141" ht="15.75" customHeight="1">
      <c r="A141" s="11"/>
      <c r="B141" s="11"/>
      <c r="C141" s="11"/>
      <c r="D141" s="11"/>
      <c r="E141" s="11"/>
      <c r="F141" s="11"/>
      <c r="G141" s="11"/>
    </row>
    <row r="142" ht="15.75" customHeight="1">
      <c r="A142" s="11"/>
      <c r="B142" s="11"/>
      <c r="C142" s="11"/>
      <c r="D142" s="11"/>
      <c r="E142" s="11"/>
      <c r="F142" s="11"/>
      <c r="G142" s="11"/>
    </row>
    <row r="143" ht="15.75" customHeight="1">
      <c r="A143" s="11"/>
      <c r="B143" s="11"/>
      <c r="C143" s="11"/>
      <c r="D143" s="11"/>
      <c r="E143" s="11"/>
      <c r="F143" s="11"/>
      <c r="G143" s="11"/>
    </row>
    <row r="144" ht="15.75" customHeight="1">
      <c r="A144" s="11"/>
      <c r="B144" s="11"/>
      <c r="C144" s="11"/>
      <c r="D144" s="11"/>
      <c r="E144" s="11"/>
      <c r="F144" s="11"/>
      <c r="G144" s="11"/>
    </row>
    <row r="145" ht="15.75" customHeight="1">
      <c r="A145" s="11"/>
      <c r="B145" s="11"/>
      <c r="C145" s="11"/>
      <c r="D145" s="11"/>
      <c r="E145" s="11"/>
      <c r="F145" s="11"/>
      <c r="G145" s="11"/>
    </row>
    <row r="146" ht="15.75" customHeight="1">
      <c r="A146" s="11"/>
      <c r="B146" s="11"/>
      <c r="C146" s="11"/>
      <c r="D146" s="11"/>
      <c r="E146" s="11"/>
      <c r="F146" s="11"/>
      <c r="G146" s="11"/>
    </row>
    <row r="147" ht="15.75" customHeight="1">
      <c r="A147" s="11"/>
      <c r="B147" s="11"/>
      <c r="C147" s="11"/>
      <c r="D147" s="11"/>
      <c r="E147" s="11"/>
      <c r="F147" s="11"/>
      <c r="G147" s="11"/>
    </row>
    <row r="148" ht="15.75" customHeight="1">
      <c r="A148" s="11"/>
      <c r="B148" s="11"/>
      <c r="C148" s="11"/>
      <c r="D148" s="11"/>
      <c r="E148" s="11"/>
      <c r="F148" s="11"/>
      <c r="G148" s="11"/>
    </row>
    <row r="149" ht="15.75" customHeight="1">
      <c r="A149" s="11"/>
      <c r="B149" s="11"/>
      <c r="C149" s="11"/>
      <c r="D149" s="11"/>
      <c r="E149" s="11"/>
      <c r="F149" s="11"/>
      <c r="G149" s="11"/>
    </row>
    <row r="150" ht="15.75" customHeight="1">
      <c r="A150" s="11"/>
      <c r="B150" s="11"/>
      <c r="C150" s="11"/>
      <c r="D150" s="11"/>
      <c r="E150" s="11"/>
      <c r="F150" s="11"/>
      <c r="G150" s="11"/>
    </row>
    <row r="151" ht="15.75" customHeight="1">
      <c r="A151" s="11"/>
      <c r="B151" s="11"/>
      <c r="C151" s="11"/>
      <c r="D151" s="11"/>
      <c r="E151" s="11"/>
      <c r="F151" s="11"/>
      <c r="G151" s="11"/>
    </row>
    <row r="152" ht="15.75" customHeight="1">
      <c r="A152" s="11"/>
      <c r="B152" s="11"/>
      <c r="C152" s="11"/>
      <c r="D152" s="11"/>
      <c r="E152" s="11"/>
      <c r="F152" s="11"/>
      <c r="G152" s="11"/>
    </row>
    <row r="153" ht="15.75" customHeight="1">
      <c r="A153" s="11"/>
      <c r="B153" s="11"/>
      <c r="C153" s="11"/>
      <c r="D153" s="11"/>
      <c r="E153" s="11"/>
      <c r="F153" s="11"/>
      <c r="G153" s="11"/>
    </row>
    <row r="154" ht="15.75" customHeight="1">
      <c r="A154" s="11"/>
      <c r="B154" s="11"/>
      <c r="C154" s="11"/>
      <c r="D154" s="11"/>
      <c r="E154" s="11"/>
      <c r="F154" s="11"/>
      <c r="G154" s="11"/>
    </row>
    <row r="155" ht="15.75" customHeight="1">
      <c r="A155" s="11"/>
      <c r="B155" s="11"/>
      <c r="C155" s="11"/>
      <c r="D155" s="11"/>
      <c r="E155" s="11"/>
      <c r="F155" s="11"/>
      <c r="G155" s="11"/>
    </row>
    <row r="156" ht="15.75" customHeight="1">
      <c r="A156" s="11"/>
      <c r="B156" s="11"/>
      <c r="C156" s="11"/>
      <c r="D156" s="11"/>
      <c r="E156" s="11"/>
      <c r="F156" s="11"/>
      <c r="G156" s="11"/>
    </row>
    <row r="157" ht="15.75" customHeight="1">
      <c r="A157" s="11"/>
      <c r="B157" s="11"/>
      <c r="C157" s="11"/>
      <c r="D157" s="11"/>
      <c r="E157" s="11"/>
      <c r="F157" s="11"/>
      <c r="G157" s="11"/>
    </row>
    <row r="158" ht="15.75" customHeight="1">
      <c r="A158" s="11"/>
      <c r="B158" s="11"/>
      <c r="C158" s="11"/>
      <c r="D158" s="11"/>
      <c r="E158" s="11"/>
      <c r="F158" s="11"/>
      <c r="G158" s="11"/>
    </row>
    <row r="159" ht="15.75" customHeight="1">
      <c r="A159" s="11"/>
      <c r="B159" s="11"/>
      <c r="C159" s="11"/>
      <c r="D159" s="11"/>
      <c r="E159" s="11"/>
      <c r="F159" s="11"/>
      <c r="G159" s="11"/>
    </row>
    <row r="160" ht="15.75" customHeight="1">
      <c r="A160" s="11"/>
      <c r="B160" s="11"/>
      <c r="C160" s="11"/>
      <c r="D160" s="11"/>
      <c r="E160" s="11"/>
      <c r="F160" s="11"/>
      <c r="G160" s="11"/>
    </row>
    <row r="161" ht="15.75" customHeight="1">
      <c r="A161" s="11"/>
      <c r="B161" s="11"/>
      <c r="C161" s="11"/>
      <c r="D161" s="11"/>
      <c r="E161" s="11"/>
      <c r="F161" s="11"/>
      <c r="G161" s="11"/>
    </row>
    <row r="162" ht="15.75" customHeight="1">
      <c r="A162" s="11"/>
      <c r="B162" s="11"/>
      <c r="C162" s="11"/>
      <c r="D162" s="11"/>
      <c r="E162" s="11"/>
      <c r="F162" s="11"/>
      <c r="G162" s="11"/>
    </row>
    <row r="163" ht="15.75" customHeight="1">
      <c r="A163" s="11"/>
      <c r="B163" s="11"/>
      <c r="C163" s="11"/>
      <c r="D163" s="11"/>
      <c r="E163" s="11"/>
      <c r="F163" s="11"/>
      <c r="G163" s="11"/>
    </row>
    <row r="164" ht="15.75" customHeight="1">
      <c r="A164" s="11"/>
      <c r="B164" s="11"/>
      <c r="C164" s="11"/>
      <c r="D164" s="11"/>
      <c r="E164" s="11"/>
      <c r="F164" s="11"/>
      <c r="G164" s="11"/>
    </row>
    <row r="165" ht="15.75" customHeight="1">
      <c r="A165" s="11"/>
      <c r="B165" s="11"/>
      <c r="C165" s="11"/>
      <c r="D165" s="11"/>
      <c r="E165" s="11"/>
      <c r="F165" s="11"/>
      <c r="G165" s="11"/>
    </row>
    <row r="166" ht="15.75" customHeight="1">
      <c r="A166" s="11"/>
      <c r="B166" s="11"/>
      <c r="C166" s="11"/>
      <c r="D166" s="11"/>
      <c r="E166" s="11"/>
      <c r="F166" s="11"/>
      <c r="G166" s="11"/>
    </row>
    <row r="167" ht="15.75" customHeight="1">
      <c r="A167" s="11"/>
      <c r="B167" s="11"/>
      <c r="C167" s="11"/>
      <c r="D167" s="11"/>
      <c r="E167" s="11"/>
      <c r="F167" s="11"/>
      <c r="G167" s="11"/>
    </row>
    <row r="168" ht="15.75" customHeight="1">
      <c r="A168" s="11"/>
      <c r="B168" s="11"/>
      <c r="C168" s="11"/>
      <c r="D168" s="11"/>
      <c r="E168" s="11"/>
      <c r="F168" s="11"/>
      <c r="G168" s="11"/>
    </row>
    <row r="169" ht="15.75" customHeight="1">
      <c r="A169" s="11"/>
      <c r="B169" s="11"/>
      <c r="C169" s="11"/>
      <c r="D169" s="11"/>
      <c r="E169" s="11"/>
      <c r="F169" s="11"/>
      <c r="G169" s="11"/>
    </row>
    <row r="170" ht="15.75" customHeight="1">
      <c r="A170" s="11"/>
      <c r="B170" s="11"/>
      <c r="C170" s="11"/>
      <c r="D170" s="11"/>
      <c r="E170" s="11"/>
      <c r="F170" s="11"/>
      <c r="G170" s="11"/>
    </row>
    <row r="171" ht="15.75" customHeight="1">
      <c r="A171" s="11"/>
      <c r="B171" s="11"/>
      <c r="C171" s="11"/>
      <c r="D171" s="11"/>
      <c r="E171" s="11"/>
      <c r="F171" s="11"/>
      <c r="G171" s="11"/>
    </row>
    <row r="172" ht="15.75" customHeight="1">
      <c r="A172" s="11"/>
      <c r="B172" s="11"/>
      <c r="C172" s="11"/>
      <c r="D172" s="11"/>
      <c r="E172" s="11"/>
      <c r="F172" s="11"/>
      <c r="G172" s="11"/>
    </row>
    <row r="173" ht="15.75" customHeight="1">
      <c r="A173" s="11"/>
      <c r="B173" s="11"/>
      <c r="C173" s="11"/>
      <c r="D173" s="11"/>
      <c r="E173" s="11"/>
      <c r="F173" s="11"/>
      <c r="G173" s="11"/>
    </row>
    <row r="174" ht="15.75" customHeight="1">
      <c r="A174" s="11"/>
      <c r="B174" s="11"/>
      <c r="C174" s="11"/>
      <c r="D174" s="11"/>
      <c r="E174" s="11"/>
      <c r="F174" s="11"/>
      <c r="G174" s="11"/>
    </row>
    <row r="175" ht="15.75" customHeight="1">
      <c r="A175" s="11"/>
      <c r="B175" s="11"/>
      <c r="C175" s="11"/>
      <c r="D175" s="11"/>
      <c r="E175" s="11"/>
      <c r="F175" s="11"/>
      <c r="G175" s="11"/>
    </row>
    <row r="176" ht="15.75" customHeight="1">
      <c r="A176" s="11"/>
      <c r="B176" s="11"/>
      <c r="C176" s="11"/>
      <c r="D176" s="11"/>
      <c r="E176" s="11"/>
      <c r="F176" s="11"/>
      <c r="G176" s="11"/>
    </row>
    <row r="177" ht="15.75" customHeight="1">
      <c r="A177" s="11"/>
      <c r="B177" s="11"/>
      <c r="C177" s="11"/>
      <c r="D177" s="11"/>
      <c r="E177" s="11"/>
      <c r="F177" s="11"/>
      <c r="G177" s="11"/>
    </row>
    <row r="178" ht="15.75" customHeight="1">
      <c r="A178" s="11"/>
      <c r="B178" s="11"/>
      <c r="C178" s="11"/>
      <c r="D178" s="11"/>
      <c r="E178" s="11"/>
      <c r="F178" s="11"/>
      <c r="G178" s="11"/>
    </row>
    <row r="179" ht="15.75" customHeight="1">
      <c r="A179" s="11"/>
      <c r="B179" s="11"/>
      <c r="C179" s="11"/>
      <c r="D179" s="11"/>
      <c r="E179" s="11"/>
      <c r="F179" s="11"/>
      <c r="G179" s="11"/>
    </row>
    <row r="180" ht="15.75" customHeight="1">
      <c r="A180" s="11"/>
      <c r="B180" s="11"/>
      <c r="C180" s="11"/>
      <c r="D180" s="11"/>
      <c r="E180" s="11"/>
      <c r="F180" s="11"/>
      <c r="G180" s="11"/>
    </row>
    <row r="181" ht="15.75" customHeight="1">
      <c r="A181" s="11"/>
      <c r="B181" s="11"/>
      <c r="C181" s="11"/>
      <c r="D181" s="11"/>
      <c r="E181" s="11"/>
      <c r="F181" s="11"/>
      <c r="G181" s="11"/>
    </row>
    <row r="182" ht="15.75" customHeight="1">
      <c r="A182" s="11"/>
      <c r="B182" s="11"/>
      <c r="C182" s="11"/>
      <c r="D182" s="11"/>
      <c r="E182" s="11"/>
      <c r="F182" s="11"/>
      <c r="G182" s="11"/>
    </row>
    <row r="183" ht="15.75" customHeight="1">
      <c r="A183" s="11"/>
      <c r="B183" s="11"/>
      <c r="C183" s="11"/>
      <c r="D183" s="11"/>
      <c r="E183" s="11"/>
      <c r="F183" s="11"/>
      <c r="G183" s="11"/>
    </row>
    <row r="184" ht="15.75" customHeight="1">
      <c r="A184" s="11"/>
      <c r="B184" s="11"/>
      <c r="C184" s="11"/>
      <c r="D184" s="11"/>
      <c r="E184" s="11"/>
      <c r="F184" s="11"/>
      <c r="G184" s="11"/>
    </row>
    <row r="185" ht="15.75" customHeight="1">
      <c r="A185" s="11"/>
      <c r="B185" s="11"/>
      <c r="C185" s="11"/>
      <c r="D185" s="11"/>
      <c r="E185" s="11"/>
      <c r="F185" s="11"/>
      <c r="G185" s="11"/>
    </row>
    <row r="186" ht="15.75" customHeight="1">
      <c r="A186" s="11"/>
      <c r="B186" s="11"/>
      <c r="C186" s="11"/>
      <c r="D186" s="11"/>
      <c r="E186" s="11"/>
      <c r="F186" s="11"/>
      <c r="G186" s="11"/>
    </row>
    <row r="187" ht="15.75" customHeight="1">
      <c r="A187" s="11"/>
      <c r="B187" s="11"/>
      <c r="C187" s="11"/>
      <c r="D187" s="11"/>
      <c r="E187" s="11"/>
      <c r="F187" s="11"/>
      <c r="G187" s="11"/>
    </row>
    <row r="188" ht="15.75" customHeight="1">
      <c r="A188" s="11"/>
      <c r="B188" s="11"/>
      <c r="C188" s="11"/>
      <c r="D188" s="11"/>
      <c r="E188" s="11"/>
      <c r="F188" s="11"/>
      <c r="G188" s="11"/>
    </row>
    <row r="189" ht="15.75" customHeight="1">
      <c r="A189" s="11"/>
      <c r="B189" s="11"/>
      <c r="C189" s="11"/>
      <c r="D189" s="11"/>
      <c r="E189" s="11"/>
      <c r="F189" s="11"/>
      <c r="G189" s="11"/>
    </row>
    <row r="190" ht="15.75" customHeight="1">
      <c r="A190" s="11"/>
      <c r="B190" s="11"/>
      <c r="C190" s="11"/>
      <c r="D190" s="11"/>
      <c r="E190" s="11"/>
      <c r="F190" s="11"/>
      <c r="G190" s="11"/>
    </row>
    <row r="191" ht="15.75" customHeight="1">
      <c r="A191" s="11"/>
      <c r="B191" s="11"/>
      <c r="C191" s="11"/>
      <c r="D191" s="11"/>
      <c r="E191" s="11"/>
      <c r="F191" s="11"/>
      <c r="G191" s="11"/>
    </row>
    <row r="192" ht="15.75" customHeight="1">
      <c r="A192" s="11"/>
      <c r="B192" s="11"/>
      <c r="C192" s="11"/>
      <c r="D192" s="11"/>
      <c r="E192" s="11"/>
      <c r="F192" s="11"/>
      <c r="G192" s="11"/>
    </row>
    <row r="193" ht="15.75" customHeight="1">
      <c r="A193" s="11"/>
      <c r="B193" s="11"/>
      <c r="C193" s="11"/>
      <c r="D193" s="11"/>
      <c r="E193" s="11"/>
      <c r="F193" s="11"/>
      <c r="G193" s="11"/>
    </row>
    <row r="194" ht="15.75" customHeight="1">
      <c r="A194" s="11"/>
      <c r="B194" s="11"/>
      <c r="C194" s="11"/>
      <c r="D194" s="11"/>
      <c r="E194" s="11"/>
      <c r="F194" s="11"/>
      <c r="G194" s="11"/>
    </row>
    <row r="195" ht="15.75" customHeight="1">
      <c r="A195" s="11"/>
      <c r="B195" s="11"/>
      <c r="C195" s="11"/>
      <c r="D195" s="11"/>
      <c r="E195" s="11"/>
      <c r="F195" s="11"/>
      <c r="G195" s="11"/>
    </row>
    <row r="196" ht="15.75" customHeight="1">
      <c r="A196" s="11"/>
      <c r="B196" s="11"/>
      <c r="C196" s="11"/>
      <c r="D196" s="11"/>
      <c r="E196" s="11"/>
      <c r="F196" s="11"/>
      <c r="G196" s="11"/>
    </row>
    <row r="197" ht="15.75" customHeight="1">
      <c r="A197" s="11"/>
      <c r="B197" s="11"/>
      <c r="C197" s="11"/>
      <c r="D197" s="11"/>
      <c r="E197" s="11"/>
      <c r="F197" s="11"/>
      <c r="G197" s="11"/>
    </row>
    <row r="198" ht="15.75" customHeight="1">
      <c r="A198" s="11"/>
      <c r="B198" s="11"/>
      <c r="C198" s="11"/>
      <c r="D198" s="11"/>
      <c r="E198" s="11"/>
      <c r="F198" s="11"/>
      <c r="G198" s="11"/>
    </row>
    <row r="199" ht="15.75" customHeight="1">
      <c r="A199" s="11"/>
      <c r="B199" s="11"/>
      <c r="C199" s="11"/>
      <c r="D199" s="11"/>
      <c r="E199" s="11"/>
      <c r="F199" s="11"/>
      <c r="G199" s="11"/>
    </row>
    <row r="200" ht="15.75" customHeight="1">
      <c r="A200" s="11"/>
      <c r="B200" s="11"/>
      <c r="C200" s="11"/>
      <c r="D200" s="11"/>
      <c r="E200" s="11"/>
      <c r="F200" s="11"/>
      <c r="G200" s="11"/>
    </row>
    <row r="201" ht="15.75" customHeight="1">
      <c r="A201" s="11"/>
      <c r="B201" s="11"/>
      <c r="C201" s="11"/>
      <c r="D201" s="11"/>
      <c r="E201" s="11"/>
      <c r="F201" s="11"/>
      <c r="G201" s="11"/>
    </row>
    <row r="202" ht="15.75" customHeight="1">
      <c r="A202" s="11"/>
      <c r="B202" s="11"/>
      <c r="C202" s="11"/>
      <c r="D202" s="11"/>
      <c r="E202" s="11"/>
      <c r="F202" s="11"/>
      <c r="G202" s="11"/>
    </row>
    <row r="203" ht="15.75" customHeight="1">
      <c r="A203" s="11"/>
      <c r="B203" s="11"/>
      <c r="C203" s="11"/>
      <c r="D203" s="11"/>
      <c r="E203" s="11"/>
      <c r="F203" s="11"/>
      <c r="G203" s="11"/>
    </row>
    <row r="204" ht="15.75" customHeight="1">
      <c r="A204" s="11"/>
      <c r="B204" s="11"/>
      <c r="C204" s="11"/>
      <c r="D204" s="11"/>
      <c r="E204" s="11"/>
      <c r="F204" s="11"/>
      <c r="G204" s="11"/>
    </row>
    <row r="205" ht="15.75" customHeight="1">
      <c r="A205" s="11"/>
      <c r="B205" s="11"/>
      <c r="C205" s="11"/>
      <c r="D205" s="11"/>
      <c r="E205" s="11"/>
      <c r="F205" s="11"/>
      <c r="G205" s="11"/>
    </row>
    <row r="206" ht="15.75" customHeight="1">
      <c r="A206" s="11"/>
      <c r="B206" s="11"/>
      <c r="C206" s="11"/>
      <c r="D206" s="11"/>
      <c r="E206" s="11"/>
      <c r="F206" s="11"/>
      <c r="G206" s="11"/>
    </row>
    <row r="207" ht="15.75" customHeight="1">
      <c r="A207" s="11"/>
      <c r="B207" s="11"/>
      <c r="C207" s="11"/>
      <c r="D207" s="11"/>
      <c r="E207" s="11"/>
      <c r="F207" s="11"/>
      <c r="G207" s="11"/>
    </row>
    <row r="208" ht="15.75" customHeight="1">
      <c r="A208" s="11"/>
      <c r="B208" s="11"/>
      <c r="C208" s="11"/>
      <c r="D208" s="11"/>
      <c r="E208" s="11"/>
      <c r="F208" s="11"/>
      <c r="G208" s="11"/>
    </row>
    <row r="209" ht="15.75" customHeight="1">
      <c r="A209" s="11"/>
      <c r="B209" s="11"/>
      <c r="C209" s="11"/>
      <c r="D209" s="11"/>
      <c r="E209" s="11"/>
      <c r="F209" s="11"/>
      <c r="G209" s="11"/>
    </row>
    <row r="210" ht="15.75" customHeight="1">
      <c r="A210" s="11"/>
      <c r="B210" s="11"/>
      <c r="C210" s="11"/>
      <c r="D210" s="11"/>
      <c r="E210" s="11"/>
      <c r="F210" s="11"/>
      <c r="G210" s="11"/>
    </row>
    <row r="211" ht="15.75" customHeight="1">
      <c r="A211" s="11"/>
      <c r="B211" s="11"/>
      <c r="C211" s="11"/>
      <c r="D211" s="11"/>
      <c r="E211" s="11"/>
      <c r="F211" s="11"/>
      <c r="G211" s="11"/>
    </row>
    <row r="212" ht="15.75" customHeight="1">
      <c r="A212" s="11"/>
      <c r="B212" s="11"/>
      <c r="C212" s="11"/>
      <c r="D212" s="11"/>
      <c r="E212" s="11"/>
      <c r="F212" s="11"/>
      <c r="G212" s="11"/>
    </row>
    <row r="213" ht="15.75" customHeight="1">
      <c r="A213" s="11"/>
      <c r="B213" s="11"/>
      <c r="C213" s="11"/>
      <c r="D213" s="11"/>
      <c r="E213" s="11"/>
      <c r="F213" s="11"/>
      <c r="G213" s="11"/>
    </row>
    <row r="214" ht="15.75" customHeight="1">
      <c r="A214" s="11"/>
      <c r="B214" s="11"/>
      <c r="C214" s="11"/>
      <c r="D214" s="11"/>
      <c r="E214" s="11"/>
      <c r="F214" s="11"/>
      <c r="G214" s="11"/>
    </row>
    <row r="215" ht="15.75" customHeight="1">
      <c r="A215" s="11"/>
      <c r="B215" s="11"/>
      <c r="C215" s="11"/>
      <c r="D215" s="11"/>
      <c r="E215" s="11"/>
      <c r="F215" s="11"/>
      <c r="G215" s="11"/>
    </row>
    <row r="216" ht="15.75" customHeight="1">
      <c r="A216" s="11"/>
      <c r="B216" s="11"/>
      <c r="C216" s="11"/>
      <c r="D216" s="11"/>
      <c r="E216" s="11"/>
      <c r="F216" s="11"/>
      <c r="G216" s="11"/>
    </row>
    <row r="217" ht="15.75" customHeight="1">
      <c r="A217" s="11"/>
      <c r="B217" s="11"/>
      <c r="C217" s="11"/>
      <c r="D217" s="11"/>
      <c r="E217" s="11"/>
      <c r="F217" s="11"/>
      <c r="G217" s="11"/>
    </row>
    <row r="218" ht="15.75" customHeight="1">
      <c r="A218" s="11"/>
      <c r="B218" s="11"/>
      <c r="C218" s="11"/>
      <c r="D218" s="11"/>
      <c r="E218" s="11"/>
      <c r="F218" s="11"/>
      <c r="G218" s="11"/>
    </row>
    <row r="219" ht="15.75" customHeight="1">
      <c r="A219" s="11"/>
      <c r="B219" s="11"/>
      <c r="C219" s="11"/>
      <c r="D219" s="11"/>
      <c r="E219" s="11"/>
      <c r="F219" s="11"/>
      <c r="G219" s="11"/>
    </row>
    <row r="220" ht="15.75" customHeight="1">
      <c r="A220" s="11"/>
      <c r="B220" s="11"/>
      <c r="C220" s="11"/>
      <c r="D220" s="11"/>
      <c r="E220" s="11"/>
      <c r="F220" s="11"/>
      <c r="G220" s="11"/>
    </row>
    <row r="221" ht="15.75" customHeight="1">
      <c r="A221" s="11"/>
      <c r="B221" s="11"/>
      <c r="C221" s="11"/>
      <c r="D221" s="11"/>
      <c r="E221" s="11"/>
      <c r="F221" s="11"/>
      <c r="G221" s="11"/>
    </row>
    <row r="222" ht="15.75" customHeight="1">
      <c r="A222" s="11"/>
      <c r="B222" s="11"/>
      <c r="C222" s="11"/>
      <c r="D222" s="11"/>
      <c r="E222" s="11"/>
      <c r="F222" s="11"/>
      <c r="G222" s="11"/>
    </row>
    <row r="223" ht="15.75" customHeight="1">
      <c r="A223" s="11"/>
      <c r="B223" s="11"/>
      <c r="C223" s="11"/>
      <c r="D223" s="11"/>
      <c r="E223" s="11"/>
      <c r="F223" s="11"/>
      <c r="G223" s="11"/>
    </row>
    <row r="224" ht="15.75" customHeight="1">
      <c r="A224" s="11"/>
      <c r="B224" s="11"/>
      <c r="C224" s="11"/>
      <c r="D224" s="11"/>
      <c r="E224" s="11"/>
      <c r="F224" s="11"/>
      <c r="G224" s="11"/>
    </row>
    <row r="225" ht="15.75" customHeight="1">
      <c r="A225" s="11"/>
      <c r="B225" s="11"/>
      <c r="C225" s="11"/>
      <c r="D225" s="11"/>
      <c r="E225" s="11"/>
      <c r="F225" s="11"/>
      <c r="G225" s="11"/>
    </row>
    <row r="226" ht="15.75" customHeight="1">
      <c r="A226" s="11"/>
      <c r="B226" s="11"/>
      <c r="C226" s="11"/>
      <c r="D226" s="11"/>
      <c r="E226" s="11"/>
      <c r="F226" s="11"/>
      <c r="G226" s="11"/>
    </row>
    <row r="227" ht="15.75" customHeight="1">
      <c r="A227" s="11"/>
      <c r="B227" s="11"/>
      <c r="C227" s="11"/>
      <c r="D227" s="11"/>
      <c r="E227" s="11"/>
      <c r="F227" s="11"/>
      <c r="G227" s="11"/>
    </row>
    <row r="228" ht="15.75" customHeight="1">
      <c r="A228" s="11"/>
      <c r="B228" s="11"/>
      <c r="C228" s="11"/>
      <c r="D228" s="11"/>
      <c r="E228" s="11"/>
      <c r="F228" s="11"/>
      <c r="G228" s="11"/>
    </row>
    <row r="229" ht="15.75" customHeight="1">
      <c r="A229" s="11"/>
      <c r="B229" s="11"/>
      <c r="C229" s="11"/>
      <c r="D229" s="11"/>
      <c r="E229" s="11"/>
      <c r="F229" s="11"/>
      <c r="G229" s="11"/>
    </row>
    <row r="230" ht="15.75" customHeight="1">
      <c r="A230" s="11"/>
      <c r="B230" s="11"/>
      <c r="C230" s="11"/>
      <c r="D230" s="11"/>
      <c r="E230" s="11"/>
      <c r="F230" s="11"/>
      <c r="G230" s="11"/>
    </row>
    <row r="231" ht="15.75" customHeight="1">
      <c r="A231" s="11"/>
      <c r="B231" s="11"/>
      <c r="C231" s="11"/>
      <c r="D231" s="11"/>
      <c r="E231" s="11"/>
      <c r="F231" s="11"/>
      <c r="G231" s="11"/>
    </row>
    <row r="232" ht="15.75" customHeight="1">
      <c r="A232" s="11"/>
      <c r="B232" s="11"/>
      <c r="C232" s="11"/>
      <c r="D232" s="11"/>
      <c r="E232" s="11"/>
      <c r="F232" s="11"/>
      <c r="G232" s="11"/>
    </row>
    <row r="233" ht="15.75" customHeight="1">
      <c r="A233" s="11"/>
      <c r="B233" s="11"/>
      <c r="C233" s="11"/>
      <c r="D233" s="11"/>
      <c r="E233" s="11"/>
      <c r="F233" s="11"/>
      <c r="G233" s="11"/>
    </row>
    <row r="234" ht="15.75" customHeight="1">
      <c r="A234" s="11"/>
      <c r="B234" s="11"/>
      <c r="C234" s="11"/>
      <c r="D234" s="11"/>
      <c r="E234" s="11"/>
      <c r="F234" s="11"/>
      <c r="G234" s="11"/>
    </row>
    <row r="235" ht="15.75" customHeight="1">
      <c r="A235" s="11"/>
      <c r="B235" s="11"/>
      <c r="C235" s="11"/>
      <c r="D235" s="11"/>
      <c r="E235" s="11"/>
      <c r="F235" s="11"/>
      <c r="G235" s="11"/>
    </row>
    <row r="236" ht="15.75" customHeight="1">
      <c r="A236" s="11"/>
      <c r="B236" s="11"/>
      <c r="C236" s="11"/>
      <c r="D236" s="11"/>
      <c r="E236" s="11"/>
      <c r="F236" s="11"/>
      <c r="G236" s="11"/>
    </row>
    <row r="237" ht="15.75" customHeight="1">
      <c r="A237" s="11"/>
      <c r="B237" s="11"/>
      <c r="C237" s="11"/>
      <c r="D237" s="11"/>
      <c r="E237" s="11"/>
      <c r="F237" s="11"/>
      <c r="G237" s="11"/>
    </row>
    <row r="238" ht="15.75" customHeight="1">
      <c r="A238" s="11"/>
      <c r="B238" s="11"/>
      <c r="C238" s="11"/>
      <c r="D238" s="11"/>
      <c r="E238" s="11"/>
      <c r="F238" s="11"/>
      <c r="G238" s="11"/>
    </row>
    <row r="239" ht="15.75" customHeight="1">
      <c r="A239" s="11"/>
      <c r="B239" s="11"/>
      <c r="C239" s="11"/>
      <c r="D239" s="11"/>
      <c r="E239" s="11"/>
      <c r="F239" s="11"/>
      <c r="G239" s="11"/>
    </row>
    <row r="240" ht="15.75" customHeight="1">
      <c r="A240" s="11"/>
      <c r="B240" s="11"/>
      <c r="C240" s="11"/>
      <c r="D240" s="11"/>
      <c r="E240" s="11"/>
      <c r="F240" s="11"/>
      <c r="G240" s="11"/>
    </row>
    <row r="241" ht="15.75" customHeight="1">
      <c r="A241" s="11"/>
      <c r="B241" s="11"/>
      <c r="C241" s="11"/>
      <c r="D241" s="11"/>
      <c r="E241" s="11"/>
      <c r="F241" s="11"/>
      <c r="G241" s="11"/>
    </row>
    <row r="242" ht="15.75" customHeight="1">
      <c r="A242" s="11"/>
      <c r="B242" s="11"/>
      <c r="C242" s="11"/>
      <c r="D242" s="11"/>
      <c r="E242" s="11"/>
      <c r="F242" s="11"/>
      <c r="G242" s="11"/>
    </row>
    <row r="243" ht="15.75" customHeight="1">
      <c r="A243" s="11"/>
      <c r="B243" s="11"/>
      <c r="C243" s="11"/>
      <c r="D243" s="11"/>
      <c r="E243" s="11"/>
      <c r="F243" s="11"/>
      <c r="G243" s="11"/>
    </row>
    <row r="244" ht="15.75" customHeight="1">
      <c r="A244" s="11"/>
      <c r="B244" s="11"/>
      <c r="C244" s="11"/>
      <c r="D244" s="11"/>
      <c r="E244" s="11"/>
      <c r="F244" s="11"/>
      <c r="G244" s="11"/>
    </row>
    <row r="245" ht="15.75" customHeight="1">
      <c r="A245" s="11"/>
      <c r="B245" s="11"/>
      <c r="C245" s="11"/>
      <c r="D245" s="11"/>
      <c r="E245" s="11"/>
      <c r="F245" s="11"/>
      <c r="G245" s="11"/>
    </row>
    <row r="246" ht="15.75" customHeight="1">
      <c r="A246" s="11"/>
      <c r="B246" s="11"/>
      <c r="C246" s="11"/>
      <c r="D246" s="11"/>
      <c r="E246" s="11"/>
      <c r="F246" s="11"/>
      <c r="G246" s="11"/>
    </row>
    <row r="247" ht="15.75" customHeight="1">
      <c r="A247" s="11"/>
      <c r="B247" s="11"/>
      <c r="C247" s="11"/>
      <c r="D247" s="11"/>
      <c r="E247" s="11"/>
      <c r="F247" s="11"/>
      <c r="G247" s="11"/>
    </row>
    <row r="248" ht="15.75" customHeight="1">
      <c r="A248" s="11"/>
      <c r="B248" s="11"/>
      <c r="C248" s="11"/>
      <c r="D248" s="11"/>
      <c r="E248" s="11"/>
      <c r="F248" s="11"/>
      <c r="G248" s="11"/>
    </row>
    <row r="249" ht="15.75" customHeight="1">
      <c r="A249" s="11"/>
      <c r="B249" s="11"/>
      <c r="C249" s="11"/>
      <c r="D249" s="11"/>
      <c r="E249" s="11"/>
      <c r="F249" s="11"/>
      <c r="G249" s="11"/>
    </row>
    <row r="250" ht="15.75" customHeight="1">
      <c r="A250" s="11"/>
      <c r="B250" s="11"/>
      <c r="C250" s="11"/>
      <c r="D250" s="11"/>
      <c r="E250" s="11"/>
      <c r="F250" s="11"/>
      <c r="G250" s="11"/>
    </row>
    <row r="251" ht="15.75" customHeight="1">
      <c r="A251" s="11"/>
      <c r="B251" s="11"/>
      <c r="C251" s="11"/>
      <c r="D251" s="11"/>
      <c r="E251" s="11"/>
      <c r="F251" s="11"/>
      <c r="G251" s="11"/>
    </row>
    <row r="252" ht="15.75" customHeight="1">
      <c r="A252" s="11"/>
      <c r="B252" s="11"/>
      <c r="C252" s="11"/>
      <c r="D252" s="11"/>
      <c r="E252" s="11"/>
      <c r="F252" s="11"/>
      <c r="G252" s="11"/>
    </row>
    <row r="253" ht="15.75" customHeight="1">
      <c r="A253" s="11"/>
      <c r="B253" s="11"/>
      <c r="C253" s="11"/>
      <c r="D253" s="11"/>
      <c r="E253" s="11"/>
      <c r="F253" s="11"/>
      <c r="G253" s="11"/>
    </row>
    <row r="254" ht="15.75" customHeight="1">
      <c r="A254" s="11"/>
      <c r="B254" s="11"/>
      <c r="C254" s="11"/>
      <c r="D254" s="11"/>
      <c r="E254" s="11"/>
      <c r="F254" s="11"/>
      <c r="G254" s="11"/>
    </row>
    <row r="255" ht="15.75" customHeight="1">
      <c r="A255" s="11"/>
      <c r="B255" s="11"/>
      <c r="C255" s="11"/>
      <c r="D255" s="11"/>
      <c r="E255" s="11"/>
      <c r="F255" s="11"/>
      <c r="G255" s="11"/>
    </row>
    <row r="256" ht="15.75" customHeight="1">
      <c r="A256" s="11"/>
      <c r="B256" s="11"/>
      <c r="C256" s="11"/>
      <c r="D256" s="11"/>
      <c r="E256" s="11"/>
      <c r="F256" s="11"/>
      <c r="G256" s="11"/>
    </row>
    <row r="257" ht="15.75" customHeight="1">
      <c r="A257" s="11"/>
      <c r="B257" s="11"/>
      <c r="C257" s="11"/>
      <c r="D257" s="11"/>
      <c r="E257" s="11"/>
      <c r="F257" s="11"/>
      <c r="G257" s="11"/>
    </row>
    <row r="258" ht="15.75" customHeight="1">
      <c r="A258" s="11"/>
      <c r="B258" s="11"/>
      <c r="C258" s="11"/>
      <c r="D258" s="11"/>
      <c r="E258" s="11"/>
      <c r="F258" s="11"/>
      <c r="G258" s="11"/>
    </row>
    <row r="259" ht="15.75" customHeight="1">
      <c r="A259" s="11"/>
      <c r="B259" s="11"/>
      <c r="C259" s="11"/>
      <c r="D259" s="11"/>
      <c r="E259" s="11"/>
      <c r="F259" s="11"/>
      <c r="G259" s="11"/>
    </row>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G1"/>
    <mergeCell ref="A2:G2"/>
    <mergeCell ref="A3:G3"/>
    <mergeCell ref="A4:G4"/>
    <mergeCell ref="A5:G5"/>
  </mergeCells>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29"/>
    <col customWidth="1" min="2" max="2" width="53.43"/>
    <col customWidth="1" min="3" max="3" width="44.43"/>
    <col customWidth="1" min="4" max="4" width="51.43"/>
    <col customWidth="1" min="5" max="5" width="115.71"/>
    <col customWidth="1" min="6" max="6" width="14.0"/>
  </cols>
  <sheetData>
    <row r="1" ht="30.0" customHeight="1">
      <c r="A1" s="2" t="s">
        <v>0</v>
      </c>
      <c r="B1" s="3"/>
      <c r="C1" s="3"/>
      <c r="D1" s="3"/>
      <c r="E1" s="3"/>
      <c r="F1" s="4"/>
    </row>
    <row r="2" ht="21.75" customHeight="1">
      <c r="A2" s="5" t="s">
        <v>1</v>
      </c>
      <c r="B2" s="3"/>
      <c r="C2" s="3"/>
      <c r="D2" s="3"/>
      <c r="E2" s="3"/>
      <c r="F2" s="4"/>
    </row>
    <row r="3" ht="15.75" customHeight="1">
      <c r="A3" s="7" t="s">
        <v>4</v>
      </c>
      <c r="B3" s="3"/>
      <c r="C3" s="3"/>
      <c r="D3" s="3"/>
      <c r="E3" s="3"/>
      <c r="F3" s="4"/>
    </row>
    <row r="4" ht="27.0" customHeight="1">
      <c r="A4" s="8" t="s">
        <v>7</v>
      </c>
      <c r="B4" s="3"/>
      <c r="C4" s="3"/>
      <c r="D4" s="3"/>
      <c r="E4" s="3"/>
      <c r="F4" s="4"/>
    </row>
    <row r="5" ht="15.0" customHeight="1">
      <c r="A5" s="10"/>
      <c r="B5" s="10"/>
      <c r="C5" s="10"/>
      <c r="D5" s="10"/>
      <c r="E5" s="10"/>
      <c r="F5" s="10"/>
    </row>
    <row r="6" ht="18.0" customHeight="1">
      <c r="A6" s="13" t="s">
        <v>9</v>
      </c>
      <c r="B6" s="3"/>
      <c r="C6" s="3"/>
      <c r="D6" s="3"/>
      <c r="E6" s="3"/>
      <c r="F6" s="4"/>
    </row>
    <row r="7" ht="24.75" customHeight="1">
      <c r="A7" s="15" t="s">
        <v>12</v>
      </c>
      <c r="B7" s="17" t="s">
        <v>16</v>
      </c>
      <c r="C7" s="3"/>
      <c r="D7" s="3"/>
      <c r="E7" s="3"/>
      <c r="F7" s="4"/>
    </row>
    <row r="8" ht="24.75" customHeight="1">
      <c r="A8" s="15" t="s">
        <v>18</v>
      </c>
      <c r="B8" s="19" t="s">
        <v>21</v>
      </c>
      <c r="C8" s="3"/>
      <c r="D8" s="3"/>
      <c r="E8" s="3"/>
      <c r="F8" s="4"/>
    </row>
    <row r="9" ht="24.75" customHeight="1">
      <c r="A9" s="15" t="s">
        <v>25</v>
      </c>
      <c r="B9" s="17" t="s">
        <v>27</v>
      </c>
      <c r="C9" s="3"/>
      <c r="D9" s="3"/>
      <c r="E9" s="3"/>
      <c r="F9" s="4"/>
    </row>
    <row r="10" ht="24.75" customHeight="1">
      <c r="A10" s="15" t="s">
        <v>29</v>
      </c>
      <c r="B10" s="19" t="s">
        <v>30</v>
      </c>
      <c r="C10" s="3"/>
      <c r="D10" s="3"/>
      <c r="E10" s="3"/>
      <c r="F10" s="4"/>
    </row>
    <row r="11" ht="15.0" customHeight="1">
      <c r="A11" s="10"/>
      <c r="B11" s="10"/>
      <c r="C11" s="10"/>
      <c r="D11" s="10"/>
      <c r="E11" s="10"/>
      <c r="F11" s="10"/>
    </row>
    <row r="12" ht="18.0" customHeight="1">
      <c r="A12" s="13" t="s">
        <v>32</v>
      </c>
      <c r="B12" s="3"/>
      <c r="C12" s="3"/>
      <c r="D12" s="3"/>
      <c r="E12" s="3"/>
      <c r="F12" s="4"/>
    </row>
    <row r="13" ht="18.0" customHeight="1">
      <c r="A13" s="22" t="s">
        <v>35</v>
      </c>
      <c r="B13" s="22" t="s">
        <v>36</v>
      </c>
      <c r="C13" s="22" t="s">
        <v>37</v>
      </c>
      <c r="D13" s="22" t="s">
        <v>38</v>
      </c>
      <c r="E13" s="22" t="s">
        <v>39</v>
      </c>
      <c r="F13" s="22" t="s">
        <v>40</v>
      </c>
    </row>
    <row r="14" ht="59.25" customHeight="1">
      <c r="A14" s="20" t="s">
        <v>42</v>
      </c>
      <c r="B14" s="20" t="s">
        <v>44</v>
      </c>
      <c r="C14" s="20" t="s">
        <v>45</v>
      </c>
      <c r="D14" s="20" t="s">
        <v>46</v>
      </c>
      <c r="E14" s="20" t="s">
        <v>47</v>
      </c>
      <c r="F14" s="20" t="s">
        <v>48</v>
      </c>
    </row>
    <row r="15" ht="32.25" customHeight="1">
      <c r="A15" s="20" t="s">
        <v>49</v>
      </c>
      <c r="B15" s="20" t="s">
        <v>51</v>
      </c>
      <c r="C15" s="20" t="s">
        <v>52</v>
      </c>
      <c r="D15" s="20" t="s">
        <v>54</v>
      </c>
      <c r="E15" s="20" t="s">
        <v>55</v>
      </c>
      <c r="F15" s="20" t="s">
        <v>48</v>
      </c>
    </row>
    <row r="16" ht="78.0" customHeight="1">
      <c r="A16" s="20" t="s">
        <v>56</v>
      </c>
      <c r="B16" s="20" t="s">
        <v>57</v>
      </c>
      <c r="C16" s="20" t="s">
        <v>52</v>
      </c>
      <c r="D16" s="20" t="s">
        <v>58</v>
      </c>
      <c r="E16" s="20" t="s">
        <v>59</v>
      </c>
      <c r="F16" s="20" t="s">
        <v>48</v>
      </c>
    </row>
    <row r="17" ht="51.0" customHeight="1">
      <c r="A17" s="20" t="s">
        <v>62</v>
      </c>
      <c r="B17" s="20" t="s">
        <v>63</v>
      </c>
      <c r="C17" s="20" t="s">
        <v>52</v>
      </c>
      <c r="D17" s="20" t="s">
        <v>64</v>
      </c>
      <c r="E17" s="20" t="s">
        <v>65</v>
      </c>
      <c r="F17" s="20" t="s">
        <v>48</v>
      </c>
    </row>
    <row r="18" ht="51.0" customHeight="1">
      <c r="A18" s="24" t="s">
        <v>69</v>
      </c>
      <c r="B18" s="24" t="s">
        <v>72</v>
      </c>
      <c r="C18" s="24" t="s">
        <v>52</v>
      </c>
      <c r="D18" s="24" t="s">
        <v>54</v>
      </c>
      <c r="E18" s="24" t="s">
        <v>73</v>
      </c>
      <c r="F18" s="20" t="s">
        <v>48</v>
      </c>
    </row>
    <row r="19" ht="177.75" customHeight="1">
      <c r="A19" s="24" t="s">
        <v>75</v>
      </c>
      <c r="B19" s="24" t="s">
        <v>72</v>
      </c>
      <c r="C19" s="24" t="s">
        <v>77</v>
      </c>
      <c r="D19" s="24" t="s">
        <v>78</v>
      </c>
      <c r="E19" s="27" t="s">
        <v>79</v>
      </c>
      <c r="F19" s="20" t="s">
        <v>48</v>
      </c>
    </row>
    <row r="20" ht="132.0" customHeight="1">
      <c r="A20" s="24" t="s">
        <v>81</v>
      </c>
      <c r="B20" s="24" t="s">
        <v>72</v>
      </c>
      <c r="C20" s="24" t="s">
        <v>52</v>
      </c>
      <c r="D20" s="24" t="s">
        <v>54</v>
      </c>
      <c r="E20" s="27" t="s">
        <v>83</v>
      </c>
      <c r="F20" s="24" t="s">
        <v>48</v>
      </c>
    </row>
    <row r="21" ht="109.5" customHeight="1">
      <c r="A21" s="28" t="s">
        <v>84</v>
      </c>
      <c r="B21" s="28" t="s">
        <v>85</v>
      </c>
      <c r="C21" s="28" t="s">
        <v>52</v>
      </c>
      <c r="D21" s="28" t="s">
        <v>54</v>
      </c>
      <c r="E21" s="10" t="s">
        <v>87</v>
      </c>
      <c r="F21" s="28" t="s">
        <v>48</v>
      </c>
    </row>
    <row r="22" ht="109.5" customHeight="1">
      <c r="A22" s="28" t="s">
        <v>88</v>
      </c>
      <c r="B22" s="28" t="s">
        <v>89</v>
      </c>
      <c r="C22" s="28" t="s">
        <v>52</v>
      </c>
      <c r="D22" s="28" t="s">
        <v>54</v>
      </c>
      <c r="E22" s="10" t="s">
        <v>91</v>
      </c>
      <c r="F22" s="28" t="s">
        <v>48</v>
      </c>
    </row>
    <row r="23" ht="109.5" customHeight="1">
      <c r="A23" s="28" t="s">
        <v>95</v>
      </c>
      <c r="B23" s="28" t="s">
        <v>97</v>
      </c>
      <c r="C23" s="28" t="s">
        <v>52</v>
      </c>
      <c r="D23" s="28" t="s">
        <v>98</v>
      </c>
      <c r="E23" s="10" t="s">
        <v>99</v>
      </c>
      <c r="F23" s="28" t="s">
        <v>48</v>
      </c>
    </row>
    <row r="24" ht="109.5" customHeight="1">
      <c r="A24" s="28" t="s">
        <v>100</v>
      </c>
      <c r="B24" s="28" t="s">
        <v>21</v>
      </c>
      <c r="C24" s="28" t="s">
        <v>52</v>
      </c>
      <c r="D24" s="28" t="s">
        <v>103</v>
      </c>
      <c r="E24" s="10" t="s">
        <v>104</v>
      </c>
      <c r="F24" s="28" t="s">
        <v>105</v>
      </c>
    </row>
    <row r="25" ht="18.0" customHeight="1">
      <c r="A25" s="13" t="s">
        <v>106</v>
      </c>
      <c r="B25" s="3"/>
      <c r="C25" s="3"/>
      <c r="D25" s="3"/>
      <c r="E25" s="3"/>
      <c r="F25" s="4"/>
    </row>
    <row r="26" ht="45.75" customHeight="1">
      <c r="A26" s="15" t="s">
        <v>111</v>
      </c>
      <c r="B26" s="17" t="s">
        <v>112</v>
      </c>
      <c r="C26" s="3"/>
      <c r="D26" s="3"/>
      <c r="E26" s="3"/>
      <c r="F26" s="4"/>
    </row>
    <row r="27" ht="71.25" customHeight="1">
      <c r="A27" s="15" t="s">
        <v>116</v>
      </c>
      <c r="B27" s="19" t="s">
        <v>117</v>
      </c>
      <c r="C27" s="3"/>
      <c r="D27" s="3"/>
      <c r="E27" s="3"/>
      <c r="F27" s="4"/>
    </row>
    <row r="28" ht="26.25" customHeight="1">
      <c r="A28" s="15" t="s">
        <v>120</v>
      </c>
      <c r="B28" s="19" t="s">
        <v>121</v>
      </c>
      <c r="C28" s="3"/>
      <c r="D28" s="3"/>
      <c r="E28" s="3"/>
      <c r="F28" s="4"/>
    </row>
    <row r="29" ht="15.0" customHeight="1">
      <c r="A29" s="15" t="s">
        <v>124</v>
      </c>
      <c r="B29" s="17" t="s">
        <v>125</v>
      </c>
      <c r="C29" s="3"/>
      <c r="D29" s="3"/>
      <c r="E29" s="3"/>
      <c r="F29" s="4"/>
    </row>
    <row r="30" ht="15.75" customHeight="1">
      <c r="A30" s="11"/>
      <c r="B30" s="11"/>
      <c r="C30" s="11"/>
      <c r="D30" s="11"/>
      <c r="E30" s="11"/>
      <c r="F30" s="11"/>
    </row>
    <row r="31" ht="15.75" customHeight="1">
      <c r="A31" s="11"/>
      <c r="B31" s="11"/>
      <c r="C31" s="11"/>
      <c r="D31" s="11"/>
      <c r="E31" s="11"/>
      <c r="F31" s="11"/>
    </row>
    <row r="32" ht="15.75" customHeight="1">
      <c r="A32" s="11"/>
      <c r="B32" s="11"/>
      <c r="C32" s="11"/>
      <c r="D32" s="11"/>
      <c r="E32" s="11"/>
      <c r="F32" s="11"/>
    </row>
    <row r="33" ht="15.75" customHeight="1">
      <c r="A33" s="11"/>
      <c r="B33" s="11"/>
      <c r="C33" s="11"/>
      <c r="D33" s="11"/>
      <c r="E33" s="11"/>
      <c r="F33" s="11"/>
    </row>
    <row r="34" ht="15.75" customHeight="1">
      <c r="A34" s="11"/>
      <c r="B34" s="11"/>
      <c r="C34" s="11"/>
      <c r="D34" s="11"/>
      <c r="E34" s="11"/>
      <c r="F34" s="11"/>
    </row>
    <row r="35" ht="15.75" customHeight="1">
      <c r="A35" s="11"/>
      <c r="B35" s="11"/>
      <c r="C35" s="11"/>
      <c r="D35" s="11"/>
      <c r="E35" s="11"/>
      <c r="F35" s="11"/>
    </row>
    <row r="36" ht="15.75" customHeight="1">
      <c r="A36" s="11"/>
      <c r="B36" s="11"/>
      <c r="C36" s="11"/>
      <c r="D36" s="11"/>
      <c r="E36" s="11"/>
      <c r="F36" s="11"/>
    </row>
    <row r="37" ht="15.75" customHeight="1">
      <c r="A37" s="11"/>
      <c r="B37" s="11"/>
      <c r="C37" s="11"/>
      <c r="D37" s="11"/>
      <c r="E37" s="11"/>
      <c r="F37" s="11"/>
    </row>
    <row r="38" ht="15.75" customHeight="1">
      <c r="A38" s="11"/>
      <c r="B38" s="11"/>
      <c r="C38" s="11"/>
      <c r="D38" s="11"/>
      <c r="E38" s="11"/>
      <c r="F38" s="11"/>
    </row>
    <row r="39" ht="15.75" customHeight="1">
      <c r="A39" s="11"/>
      <c r="B39" s="11"/>
      <c r="C39" s="11"/>
      <c r="D39" s="11"/>
      <c r="E39" s="11"/>
      <c r="F39" s="11"/>
    </row>
    <row r="40" ht="15.75" customHeight="1">
      <c r="A40" s="11"/>
      <c r="B40" s="11"/>
      <c r="C40" s="11"/>
      <c r="D40" s="11"/>
      <c r="E40" s="11"/>
      <c r="F40" s="11"/>
    </row>
    <row r="41" ht="15.75" customHeight="1">
      <c r="A41" s="11"/>
      <c r="B41" s="11"/>
      <c r="C41" s="11"/>
      <c r="D41" s="11"/>
      <c r="E41" s="11"/>
      <c r="F41" s="11"/>
    </row>
    <row r="42" ht="15.75" customHeight="1">
      <c r="A42" s="11"/>
      <c r="B42" s="11"/>
      <c r="C42" s="11"/>
      <c r="D42" s="11"/>
      <c r="E42" s="11"/>
      <c r="F42" s="11"/>
    </row>
    <row r="43" ht="15.75" customHeight="1">
      <c r="A43" s="11"/>
      <c r="B43" s="11"/>
      <c r="C43" s="11"/>
      <c r="D43" s="11"/>
      <c r="E43" s="11"/>
      <c r="F43" s="11"/>
    </row>
    <row r="44" ht="15.75" customHeight="1">
      <c r="A44" s="11"/>
      <c r="B44" s="11"/>
      <c r="C44" s="11"/>
      <c r="D44" s="11"/>
      <c r="E44" s="11"/>
      <c r="F44" s="11"/>
    </row>
    <row r="45" ht="15.75" customHeight="1">
      <c r="A45" s="11"/>
      <c r="B45" s="11"/>
      <c r="C45" s="11"/>
      <c r="D45" s="11"/>
      <c r="E45" s="11"/>
      <c r="F45" s="11"/>
    </row>
    <row r="46" ht="15.75" customHeight="1">
      <c r="A46" s="11"/>
      <c r="B46" s="11"/>
      <c r="C46" s="11"/>
      <c r="D46" s="11"/>
      <c r="E46" s="11"/>
      <c r="F46" s="11"/>
    </row>
    <row r="47" ht="15.75" customHeight="1">
      <c r="A47" s="11"/>
      <c r="B47" s="11"/>
      <c r="C47" s="11"/>
      <c r="D47" s="11"/>
      <c r="E47" s="11"/>
      <c r="F47" s="11"/>
    </row>
    <row r="48" ht="15.75" customHeight="1">
      <c r="A48" s="11"/>
      <c r="B48" s="11"/>
      <c r="C48" s="11"/>
      <c r="D48" s="11"/>
      <c r="E48" s="11"/>
      <c r="F48" s="11"/>
    </row>
    <row r="49" ht="15.75" customHeight="1">
      <c r="A49" s="11"/>
      <c r="B49" s="11"/>
      <c r="C49" s="11"/>
      <c r="D49" s="11"/>
      <c r="E49" s="11"/>
      <c r="F49" s="11"/>
    </row>
    <row r="50" ht="15.75" customHeight="1">
      <c r="A50" s="11"/>
      <c r="B50" s="11"/>
      <c r="C50" s="11"/>
      <c r="D50" s="11"/>
      <c r="E50" s="11"/>
      <c r="F50" s="11"/>
    </row>
    <row r="51" ht="15.75" customHeight="1">
      <c r="A51" s="11"/>
      <c r="B51" s="11"/>
      <c r="C51" s="11"/>
      <c r="D51" s="11"/>
      <c r="E51" s="11"/>
      <c r="F51" s="11"/>
    </row>
    <row r="52" ht="15.75" customHeight="1">
      <c r="A52" s="11"/>
      <c r="B52" s="11"/>
      <c r="C52" s="11"/>
      <c r="D52" s="11"/>
      <c r="E52" s="11"/>
      <c r="F52" s="11"/>
    </row>
    <row r="53" ht="15.75" customHeight="1">
      <c r="A53" s="11"/>
      <c r="B53" s="11"/>
      <c r="C53" s="11"/>
      <c r="D53" s="11"/>
      <c r="E53" s="11"/>
      <c r="F53" s="11"/>
    </row>
    <row r="54" ht="15.75" customHeight="1">
      <c r="A54" s="11"/>
      <c r="B54" s="11"/>
      <c r="C54" s="11"/>
      <c r="D54" s="11"/>
      <c r="E54" s="11"/>
      <c r="F54" s="11"/>
    </row>
    <row r="55" ht="15.75" customHeight="1">
      <c r="A55" s="11"/>
      <c r="B55" s="11"/>
      <c r="C55" s="11"/>
      <c r="D55" s="11"/>
      <c r="E55" s="11"/>
      <c r="F55" s="11"/>
    </row>
    <row r="56" ht="15.75" customHeight="1">
      <c r="A56" s="11"/>
      <c r="B56" s="11"/>
      <c r="C56" s="11"/>
      <c r="D56" s="11"/>
      <c r="E56" s="11"/>
      <c r="F56" s="11"/>
    </row>
    <row r="57" ht="15.75" customHeight="1">
      <c r="A57" s="11"/>
      <c r="B57" s="11"/>
      <c r="C57" s="11"/>
      <c r="D57" s="11"/>
      <c r="E57" s="11"/>
      <c r="F57" s="11"/>
    </row>
    <row r="58" ht="15.75" customHeight="1">
      <c r="A58" s="11"/>
      <c r="B58" s="11"/>
      <c r="C58" s="11"/>
      <c r="D58" s="11"/>
      <c r="E58" s="11"/>
      <c r="F58" s="11"/>
    </row>
    <row r="59" ht="15.75" customHeight="1">
      <c r="A59" s="11"/>
      <c r="B59" s="11"/>
      <c r="C59" s="11"/>
      <c r="D59" s="11"/>
      <c r="E59" s="11"/>
      <c r="F59" s="11"/>
    </row>
    <row r="60" ht="15.75" customHeight="1">
      <c r="A60" s="11"/>
      <c r="B60" s="11"/>
      <c r="C60" s="11"/>
      <c r="D60" s="11"/>
      <c r="E60" s="11"/>
      <c r="F60" s="11"/>
    </row>
    <row r="61" ht="15.75" customHeight="1">
      <c r="A61" s="11"/>
      <c r="B61" s="11"/>
      <c r="C61" s="11"/>
      <c r="D61" s="11"/>
      <c r="E61" s="11"/>
      <c r="F61" s="11"/>
    </row>
    <row r="62" ht="15.75" customHeight="1">
      <c r="A62" s="11"/>
      <c r="B62" s="11"/>
      <c r="C62" s="11"/>
      <c r="D62" s="11"/>
      <c r="E62" s="11"/>
      <c r="F62" s="11"/>
    </row>
    <row r="63" ht="15.75" customHeight="1">
      <c r="A63" s="11"/>
      <c r="B63" s="11"/>
      <c r="C63" s="11"/>
      <c r="D63" s="11"/>
      <c r="E63" s="11"/>
      <c r="F63" s="11"/>
    </row>
    <row r="64" ht="15.75" customHeight="1">
      <c r="A64" s="11"/>
      <c r="B64" s="11"/>
      <c r="C64" s="11"/>
      <c r="D64" s="11"/>
      <c r="E64" s="11"/>
      <c r="F64" s="11"/>
    </row>
    <row r="65" ht="15.75" customHeight="1">
      <c r="A65" s="11"/>
      <c r="B65" s="11"/>
      <c r="C65" s="11"/>
      <c r="D65" s="11"/>
      <c r="E65" s="11"/>
      <c r="F65" s="11"/>
    </row>
    <row r="66" ht="15.75" customHeight="1">
      <c r="A66" s="11"/>
      <c r="B66" s="11"/>
      <c r="C66" s="11"/>
      <c r="D66" s="11"/>
      <c r="E66" s="11"/>
      <c r="F66" s="11"/>
    </row>
    <row r="67" ht="15.75" customHeight="1">
      <c r="A67" s="11"/>
      <c r="B67" s="11"/>
      <c r="C67" s="11"/>
      <c r="D67" s="11"/>
      <c r="E67" s="11"/>
      <c r="F67" s="11"/>
    </row>
    <row r="68" ht="15.75" customHeight="1">
      <c r="A68" s="11"/>
      <c r="B68" s="11"/>
      <c r="C68" s="11"/>
      <c r="D68" s="11"/>
      <c r="E68" s="11"/>
      <c r="F68" s="11"/>
    </row>
    <row r="69" ht="15.75" customHeight="1">
      <c r="A69" s="11"/>
      <c r="B69" s="11"/>
      <c r="C69" s="11"/>
      <c r="D69" s="11"/>
      <c r="E69" s="11"/>
      <c r="F69" s="11"/>
    </row>
    <row r="70" ht="15.75" customHeight="1">
      <c r="A70" s="11"/>
      <c r="B70" s="11"/>
      <c r="C70" s="11"/>
      <c r="D70" s="11"/>
      <c r="E70" s="11"/>
      <c r="F70" s="11"/>
    </row>
    <row r="71" ht="15.75" customHeight="1">
      <c r="A71" s="11"/>
      <c r="B71" s="11"/>
      <c r="C71" s="11"/>
      <c r="D71" s="11"/>
      <c r="E71" s="11"/>
      <c r="F71" s="11"/>
    </row>
    <row r="72" ht="15.75" customHeight="1">
      <c r="A72" s="11"/>
      <c r="B72" s="11"/>
      <c r="C72" s="11"/>
      <c r="D72" s="11"/>
      <c r="E72" s="11"/>
      <c r="F72" s="11"/>
    </row>
    <row r="73" ht="15.75" customHeight="1">
      <c r="A73" s="11"/>
      <c r="B73" s="11"/>
      <c r="C73" s="11"/>
      <c r="D73" s="11"/>
      <c r="E73" s="11"/>
      <c r="F73" s="11"/>
    </row>
    <row r="74" ht="15.75" customHeight="1">
      <c r="A74" s="11"/>
      <c r="B74" s="11"/>
      <c r="C74" s="11"/>
      <c r="D74" s="11"/>
      <c r="E74" s="11"/>
      <c r="F74" s="11"/>
    </row>
    <row r="75" ht="15.75" customHeight="1">
      <c r="A75" s="11"/>
      <c r="B75" s="11"/>
      <c r="C75" s="11"/>
      <c r="D75" s="11"/>
      <c r="E75" s="11"/>
      <c r="F75" s="11"/>
    </row>
    <row r="76" ht="15.75" customHeight="1">
      <c r="A76" s="11"/>
      <c r="B76" s="11"/>
      <c r="C76" s="11"/>
      <c r="D76" s="11"/>
      <c r="E76" s="11"/>
      <c r="F76" s="11"/>
    </row>
    <row r="77" ht="15.75" customHeight="1">
      <c r="A77" s="11"/>
      <c r="B77" s="11"/>
      <c r="C77" s="11"/>
      <c r="D77" s="11"/>
      <c r="E77" s="11"/>
      <c r="F77" s="11"/>
    </row>
    <row r="78" ht="15.75" customHeight="1">
      <c r="A78" s="11"/>
      <c r="B78" s="11"/>
      <c r="C78" s="11"/>
      <c r="D78" s="11"/>
      <c r="E78" s="11"/>
      <c r="F78" s="11"/>
    </row>
    <row r="79" ht="15.75" customHeight="1">
      <c r="A79" s="11"/>
      <c r="B79" s="11"/>
      <c r="C79" s="11"/>
      <c r="D79" s="11"/>
      <c r="E79" s="11"/>
      <c r="F79" s="11"/>
    </row>
    <row r="80" ht="15.75" customHeight="1">
      <c r="A80" s="11"/>
      <c r="B80" s="11"/>
      <c r="C80" s="11"/>
      <c r="D80" s="11"/>
      <c r="E80" s="11"/>
      <c r="F80" s="11"/>
    </row>
    <row r="81" ht="15.75" customHeight="1">
      <c r="A81" s="11"/>
      <c r="B81" s="11"/>
      <c r="C81" s="11"/>
      <c r="D81" s="11"/>
      <c r="E81" s="11"/>
      <c r="F81" s="11"/>
    </row>
    <row r="82" ht="15.75" customHeight="1">
      <c r="A82" s="11"/>
      <c r="B82" s="11"/>
      <c r="C82" s="11"/>
      <c r="D82" s="11"/>
      <c r="E82" s="11"/>
      <c r="F82" s="11"/>
    </row>
    <row r="83" ht="15.75" customHeight="1">
      <c r="A83" s="11"/>
      <c r="B83" s="11"/>
      <c r="C83" s="11"/>
      <c r="D83" s="11"/>
      <c r="E83" s="11"/>
      <c r="F83" s="11"/>
    </row>
    <row r="84" ht="15.75" customHeight="1">
      <c r="A84" s="11"/>
      <c r="B84" s="11"/>
      <c r="C84" s="11"/>
      <c r="D84" s="11"/>
      <c r="E84" s="11"/>
      <c r="F84" s="11"/>
    </row>
    <row r="85" ht="15.75" customHeight="1">
      <c r="A85" s="11"/>
      <c r="B85" s="11"/>
      <c r="C85" s="11"/>
      <c r="D85" s="11"/>
      <c r="E85" s="11"/>
      <c r="F85" s="11"/>
    </row>
    <row r="86" ht="15.75" customHeight="1">
      <c r="A86" s="11"/>
      <c r="B86" s="11"/>
      <c r="C86" s="11"/>
      <c r="D86" s="11"/>
      <c r="E86" s="11"/>
      <c r="F86" s="11"/>
    </row>
    <row r="87" ht="15.75" customHeight="1">
      <c r="A87" s="11"/>
      <c r="B87" s="11"/>
      <c r="C87" s="11"/>
      <c r="D87" s="11"/>
      <c r="E87" s="11"/>
      <c r="F87" s="11"/>
    </row>
    <row r="88" ht="15.75" customHeight="1">
      <c r="A88" s="11"/>
      <c r="B88" s="11"/>
      <c r="C88" s="11"/>
      <c r="D88" s="11"/>
      <c r="E88" s="11"/>
      <c r="F88" s="11"/>
    </row>
    <row r="89" ht="15.75" customHeight="1">
      <c r="A89" s="11"/>
      <c r="B89" s="11"/>
      <c r="C89" s="11"/>
      <c r="D89" s="11"/>
      <c r="E89" s="11"/>
      <c r="F89" s="11"/>
    </row>
    <row r="90" ht="15.75" customHeight="1">
      <c r="A90" s="11"/>
      <c r="B90" s="11"/>
      <c r="C90" s="11"/>
      <c r="D90" s="11"/>
      <c r="E90" s="11"/>
      <c r="F90" s="11"/>
    </row>
    <row r="91" ht="15.75" customHeight="1">
      <c r="A91" s="11"/>
      <c r="B91" s="11"/>
      <c r="C91" s="11"/>
      <c r="D91" s="11"/>
      <c r="E91" s="11"/>
      <c r="F91" s="11"/>
    </row>
    <row r="92" ht="15.75" customHeight="1">
      <c r="A92" s="11"/>
      <c r="B92" s="11"/>
      <c r="C92" s="11"/>
      <c r="D92" s="11"/>
      <c r="E92" s="11"/>
      <c r="F92" s="11"/>
    </row>
    <row r="93" ht="15.75" customHeight="1">
      <c r="A93" s="11"/>
      <c r="B93" s="11"/>
      <c r="C93" s="11"/>
      <c r="D93" s="11"/>
      <c r="E93" s="11"/>
      <c r="F93" s="11"/>
    </row>
    <row r="94" ht="15.75" customHeight="1">
      <c r="A94" s="11"/>
      <c r="B94" s="11"/>
      <c r="C94" s="11"/>
      <c r="D94" s="11"/>
      <c r="E94" s="11"/>
      <c r="F94" s="11"/>
    </row>
    <row r="95" ht="15.75" customHeight="1">
      <c r="A95" s="11"/>
      <c r="B95" s="11"/>
      <c r="C95" s="11"/>
      <c r="D95" s="11"/>
      <c r="E95" s="11"/>
      <c r="F95" s="11"/>
    </row>
    <row r="96" ht="15.75" customHeight="1">
      <c r="A96" s="11"/>
      <c r="B96" s="11"/>
      <c r="C96" s="11"/>
      <c r="D96" s="11"/>
      <c r="E96" s="11"/>
      <c r="F96" s="11"/>
    </row>
    <row r="97" ht="15.75" customHeight="1">
      <c r="A97" s="11"/>
      <c r="B97" s="11"/>
      <c r="C97" s="11"/>
      <c r="D97" s="11"/>
      <c r="E97" s="11"/>
      <c r="F97" s="11"/>
    </row>
    <row r="98" ht="15.75" customHeight="1">
      <c r="A98" s="11"/>
      <c r="B98" s="11"/>
      <c r="C98" s="11"/>
      <c r="D98" s="11"/>
      <c r="E98" s="11"/>
      <c r="F98" s="11"/>
    </row>
    <row r="99" ht="15.75" customHeight="1">
      <c r="A99" s="11"/>
      <c r="B99" s="11"/>
      <c r="C99" s="11"/>
      <c r="D99" s="11"/>
      <c r="E99" s="11"/>
      <c r="F99" s="11"/>
    </row>
    <row r="100" ht="15.75" customHeight="1">
      <c r="A100" s="11"/>
      <c r="B100" s="11"/>
      <c r="C100" s="11"/>
      <c r="D100" s="11"/>
      <c r="E100" s="11"/>
      <c r="F100" s="11"/>
    </row>
    <row r="101" ht="15.75" customHeight="1">
      <c r="A101" s="11"/>
      <c r="B101" s="11"/>
      <c r="C101" s="11"/>
      <c r="D101" s="11"/>
      <c r="E101" s="11"/>
      <c r="F101" s="11"/>
    </row>
    <row r="102" ht="15.75" customHeight="1">
      <c r="A102" s="11"/>
      <c r="B102" s="11"/>
      <c r="C102" s="11"/>
      <c r="D102" s="11"/>
      <c r="E102" s="11"/>
      <c r="F102" s="11"/>
    </row>
    <row r="103" ht="15.75" customHeight="1">
      <c r="A103" s="11"/>
      <c r="B103" s="11"/>
      <c r="C103" s="11"/>
      <c r="D103" s="11"/>
      <c r="E103" s="11"/>
      <c r="F103" s="11"/>
    </row>
    <row r="104" ht="15.75" customHeight="1">
      <c r="A104" s="11"/>
      <c r="B104" s="11"/>
      <c r="C104" s="11"/>
      <c r="D104" s="11"/>
      <c r="E104" s="11"/>
      <c r="F104" s="11"/>
    </row>
    <row r="105" ht="15.75" customHeight="1">
      <c r="A105" s="11"/>
      <c r="B105" s="11"/>
      <c r="C105" s="11"/>
      <c r="D105" s="11"/>
      <c r="E105" s="11"/>
      <c r="F105" s="11"/>
    </row>
    <row r="106" ht="15.75" customHeight="1">
      <c r="A106" s="11"/>
      <c r="B106" s="11"/>
      <c r="C106" s="11"/>
      <c r="D106" s="11"/>
      <c r="E106" s="11"/>
      <c r="F106" s="11"/>
    </row>
    <row r="107" ht="15.75" customHeight="1">
      <c r="A107" s="11"/>
      <c r="B107" s="11"/>
      <c r="C107" s="11"/>
      <c r="D107" s="11"/>
      <c r="E107" s="11"/>
      <c r="F107" s="11"/>
    </row>
    <row r="108" ht="15.75" customHeight="1">
      <c r="A108" s="11"/>
      <c r="B108" s="11"/>
      <c r="C108" s="11"/>
      <c r="D108" s="11"/>
      <c r="E108" s="11"/>
      <c r="F108" s="11"/>
    </row>
    <row r="109" ht="15.75" customHeight="1">
      <c r="A109" s="11"/>
      <c r="B109" s="11"/>
      <c r="C109" s="11"/>
      <c r="D109" s="11"/>
      <c r="E109" s="11"/>
      <c r="F109" s="11"/>
    </row>
    <row r="110" ht="15.75" customHeight="1">
      <c r="A110" s="11"/>
      <c r="B110" s="11"/>
      <c r="C110" s="11"/>
      <c r="D110" s="11"/>
      <c r="E110" s="11"/>
      <c r="F110" s="11"/>
    </row>
    <row r="111" ht="15.75" customHeight="1">
      <c r="A111" s="11"/>
      <c r="B111" s="11"/>
      <c r="C111" s="11"/>
      <c r="D111" s="11"/>
      <c r="E111" s="11"/>
      <c r="F111" s="11"/>
    </row>
    <row r="112" ht="15.75" customHeight="1">
      <c r="A112" s="11"/>
      <c r="B112" s="11"/>
      <c r="C112" s="11"/>
      <c r="D112" s="11"/>
      <c r="E112" s="11"/>
      <c r="F112" s="11"/>
    </row>
    <row r="113" ht="15.75" customHeight="1">
      <c r="A113" s="11"/>
      <c r="B113" s="11"/>
      <c r="C113" s="11"/>
      <c r="D113" s="11"/>
      <c r="E113" s="11"/>
      <c r="F113" s="11"/>
    </row>
    <row r="114" ht="15.75" customHeight="1">
      <c r="A114" s="11"/>
      <c r="B114" s="11"/>
      <c r="C114" s="11"/>
      <c r="D114" s="11"/>
      <c r="E114" s="11"/>
      <c r="F114" s="11"/>
    </row>
    <row r="115" ht="15.75" customHeight="1">
      <c r="A115" s="11"/>
      <c r="B115" s="11"/>
      <c r="C115" s="11"/>
      <c r="D115" s="11"/>
      <c r="E115" s="11"/>
      <c r="F115" s="11"/>
    </row>
    <row r="116" ht="15.75" customHeight="1">
      <c r="A116" s="11"/>
      <c r="B116" s="11"/>
      <c r="C116" s="11"/>
      <c r="D116" s="11"/>
      <c r="E116" s="11"/>
      <c r="F116" s="11"/>
    </row>
    <row r="117" ht="15.75" customHeight="1">
      <c r="A117" s="11"/>
      <c r="B117" s="11"/>
      <c r="C117" s="11"/>
      <c r="D117" s="11"/>
      <c r="E117" s="11"/>
      <c r="F117" s="11"/>
    </row>
    <row r="118" ht="15.75" customHeight="1">
      <c r="A118" s="11"/>
      <c r="B118" s="11"/>
      <c r="C118" s="11"/>
      <c r="D118" s="11"/>
      <c r="E118" s="11"/>
      <c r="F118" s="11"/>
    </row>
    <row r="119" ht="15.75" customHeight="1">
      <c r="A119" s="11"/>
      <c r="B119" s="11"/>
      <c r="C119" s="11"/>
      <c r="D119" s="11"/>
      <c r="E119" s="11"/>
      <c r="F119" s="11"/>
    </row>
    <row r="120" ht="15.75" customHeight="1">
      <c r="A120" s="11"/>
      <c r="B120" s="11"/>
      <c r="C120" s="11"/>
      <c r="D120" s="11"/>
      <c r="E120" s="11"/>
      <c r="F120" s="11"/>
    </row>
    <row r="121" ht="15.75" customHeight="1">
      <c r="A121" s="11"/>
      <c r="B121" s="11"/>
      <c r="C121" s="11"/>
      <c r="D121" s="11"/>
      <c r="E121" s="11"/>
      <c r="F121" s="11"/>
    </row>
    <row r="122" ht="15.75" customHeight="1">
      <c r="A122" s="11"/>
      <c r="B122" s="11"/>
      <c r="C122" s="11"/>
      <c r="D122" s="11"/>
      <c r="E122" s="11"/>
      <c r="F122" s="11"/>
    </row>
    <row r="123" ht="15.75" customHeight="1">
      <c r="A123" s="11"/>
      <c r="B123" s="11"/>
      <c r="C123" s="11"/>
      <c r="D123" s="11"/>
      <c r="E123" s="11"/>
      <c r="F123" s="11"/>
    </row>
    <row r="124" ht="15.75" customHeight="1">
      <c r="A124" s="11"/>
      <c r="B124" s="11"/>
      <c r="C124" s="11"/>
      <c r="D124" s="11"/>
      <c r="E124" s="11"/>
      <c r="F124" s="11"/>
    </row>
    <row r="125" ht="15.75" customHeight="1">
      <c r="A125" s="11"/>
      <c r="B125" s="11"/>
      <c r="C125" s="11"/>
      <c r="D125" s="11"/>
      <c r="E125" s="11"/>
      <c r="F125" s="11"/>
    </row>
    <row r="126" ht="15.75" customHeight="1">
      <c r="A126" s="11"/>
      <c r="B126" s="11"/>
      <c r="C126" s="11"/>
      <c r="D126" s="11"/>
      <c r="E126" s="11"/>
      <c r="F126" s="11"/>
    </row>
    <row r="127" ht="15.75" customHeight="1">
      <c r="A127" s="11"/>
      <c r="B127" s="11"/>
      <c r="C127" s="11"/>
      <c r="D127" s="11"/>
      <c r="E127" s="11"/>
      <c r="F127" s="11"/>
    </row>
    <row r="128" ht="15.75" customHeight="1">
      <c r="A128" s="11"/>
      <c r="B128" s="11"/>
      <c r="C128" s="11"/>
      <c r="D128" s="11"/>
      <c r="E128" s="11"/>
      <c r="F128" s="11"/>
    </row>
    <row r="129" ht="15.75" customHeight="1">
      <c r="A129" s="11"/>
      <c r="B129" s="11"/>
      <c r="C129" s="11"/>
      <c r="D129" s="11"/>
      <c r="E129" s="11"/>
      <c r="F129" s="11"/>
    </row>
    <row r="130" ht="15.75" customHeight="1">
      <c r="A130" s="11"/>
      <c r="B130" s="11"/>
      <c r="C130" s="11"/>
      <c r="D130" s="11"/>
      <c r="E130" s="11"/>
      <c r="F130" s="11"/>
    </row>
    <row r="131" ht="15.75" customHeight="1">
      <c r="A131" s="11"/>
      <c r="B131" s="11"/>
      <c r="C131" s="11"/>
      <c r="D131" s="11"/>
      <c r="E131" s="11"/>
      <c r="F131" s="11"/>
    </row>
    <row r="132" ht="15.75" customHeight="1">
      <c r="A132" s="11"/>
      <c r="B132" s="11"/>
      <c r="C132" s="11"/>
      <c r="D132" s="11"/>
      <c r="E132" s="11"/>
      <c r="F132" s="11"/>
    </row>
    <row r="133" ht="15.75" customHeight="1">
      <c r="A133" s="11"/>
      <c r="B133" s="11"/>
      <c r="C133" s="11"/>
      <c r="D133" s="11"/>
      <c r="E133" s="11"/>
      <c r="F133" s="11"/>
    </row>
    <row r="134" ht="15.75" customHeight="1">
      <c r="A134" s="11"/>
      <c r="B134" s="11"/>
      <c r="C134" s="11"/>
      <c r="D134" s="11"/>
      <c r="E134" s="11"/>
      <c r="F134" s="11"/>
    </row>
    <row r="135" ht="15.75" customHeight="1">
      <c r="A135" s="11"/>
      <c r="B135" s="11"/>
      <c r="C135" s="11"/>
      <c r="D135" s="11"/>
      <c r="E135" s="11"/>
      <c r="F135" s="11"/>
    </row>
    <row r="136" ht="15.75" customHeight="1">
      <c r="A136" s="11"/>
      <c r="B136" s="11"/>
      <c r="C136" s="11"/>
      <c r="D136" s="11"/>
      <c r="E136" s="11"/>
      <c r="F136" s="11"/>
    </row>
    <row r="137" ht="15.75" customHeight="1">
      <c r="A137" s="11"/>
      <c r="B137" s="11"/>
      <c r="C137" s="11"/>
      <c r="D137" s="11"/>
      <c r="E137" s="11"/>
      <c r="F137" s="11"/>
    </row>
    <row r="138" ht="15.75" customHeight="1">
      <c r="A138" s="11"/>
      <c r="B138" s="11"/>
      <c r="C138" s="11"/>
      <c r="D138" s="11"/>
      <c r="E138" s="11"/>
      <c r="F138" s="11"/>
    </row>
    <row r="139" ht="15.75" customHeight="1">
      <c r="A139" s="11"/>
      <c r="B139" s="11"/>
      <c r="C139" s="11"/>
      <c r="D139" s="11"/>
      <c r="E139" s="11"/>
      <c r="F139" s="11"/>
    </row>
    <row r="140" ht="15.75" customHeight="1">
      <c r="A140" s="11"/>
      <c r="B140" s="11"/>
      <c r="C140" s="11"/>
      <c r="D140" s="11"/>
      <c r="E140" s="11"/>
      <c r="F140" s="11"/>
    </row>
    <row r="141" ht="15.75" customHeight="1">
      <c r="A141" s="11"/>
      <c r="B141" s="11"/>
      <c r="C141" s="11"/>
      <c r="D141" s="11"/>
      <c r="E141" s="11"/>
      <c r="F141" s="11"/>
    </row>
    <row r="142" ht="15.75" customHeight="1">
      <c r="A142" s="11"/>
      <c r="B142" s="11"/>
      <c r="C142" s="11"/>
      <c r="D142" s="11"/>
      <c r="E142" s="11"/>
      <c r="F142" s="11"/>
    </row>
    <row r="143" ht="15.75" customHeight="1">
      <c r="A143" s="11"/>
      <c r="B143" s="11"/>
      <c r="C143" s="11"/>
      <c r="D143" s="11"/>
      <c r="E143" s="11"/>
      <c r="F143" s="11"/>
    </row>
    <row r="144" ht="15.75" customHeight="1">
      <c r="A144" s="11"/>
      <c r="B144" s="11"/>
      <c r="C144" s="11"/>
      <c r="D144" s="11"/>
      <c r="E144" s="11"/>
      <c r="F144" s="11"/>
    </row>
    <row r="145" ht="15.75" customHeight="1">
      <c r="A145" s="11"/>
      <c r="B145" s="11"/>
      <c r="C145" s="11"/>
      <c r="D145" s="11"/>
      <c r="E145" s="11"/>
      <c r="F145" s="11"/>
    </row>
    <row r="146" ht="15.75" customHeight="1">
      <c r="A146" s="11"/>
      <c r="B146" s="11"/>
      <c r="C146" s="11"/>
      <c r="D146" s="11"/>
      <c r="E146" s="11"/>
      <c r="F146" s="11"/>
    </row>
    <row r="147" ht="15.75" customHeight="1">
      <c r="A147" s="11"/>
      <c r="B147" s="11"/>
      <c r="C147" s="11"/>
      <c r="D147" s="11"/>
      <c r="E147" s="11"/>
      <c r="F147" s="11"/>
    </row>
    <row r="148" ht="15.75" customHeight="1">
      <c r="A148" s="11"/>
      <c r="B148" s="11"/>
      <c r="C148" s="11"/>
      <c r="D148" s="11"/>
      <c r="E148" s="11"/>
      <c r="F148" s="11"/>
    </row>
    <row r="149" ht="15.75" customHeight="1">
      <c r="A149" s="11"/>
      <c r="B149" s="11"/>
      <c r="C149" s="11"/>
      <c r="D149" s="11"/>
      <c r="E149" s="11"/>
      <c r="F149" s="11"/>
    </row>
    <row r="150" ht="15.75" customHeight="1">
      <c r="A150" s="11"/>
      <c r="B150" s="11"/>
      <c r="C150" s="11"/>
      <c r="D150" s="11"/>
      <c r="E150" s="11"/>
      <c r="F150" s="11"/>
    </row>
    <row r="151" ht="15.75" customHeight="1">
      <c r="A151" s="11"/>
      <c r="B151" s="11"/>
      <c r="C151" s="11"/>
      <c r="D151" s="11"/>
      <c r="E151" s="11"/>
      <c r="F151" s="11"/>
    </row>
    <row r="152" ht="15.75" customHeight="1">
      <c r="A152" s="11"/>
      <c r="B152" s="11"/>
      <c r="C152" s="11"/>
      <c r="D152" s="11"/>
      <c r="E152" s="11"/>
      <c r="F152" s="11"/>
    </row>
    <row r="153" ht="15.75" customHeight="1">
      <c r="A153" s="11"/>
      <c r="B153" s="11"/>
      <c r="C153" s="11"/>
      <c r="D153" s="11"/>
      <c r="E153" s="11"/>
      <c r="F153" s="11"/>
    </row>
    <row r="154" ht="15.75" customHeight="1">
      <c r="A154" s="11"/>
      <c r="B154" s="11"/>
      <c r="C154" s="11"/>
      <c r="D154" s="11"/>
      <c r="E154" s="11"/>
      <c r="F154" s="11"/>
    </row>
    <row r="155" ht="15.75" customHeight="1">
      <c r="A155" s="11"/>
      <c r="B155" s="11"/>
      <c r="C155" s="11"/>
      <c r="D155" s="11"/>
      <c r="E155" s="11"/>
      <c r="F155" s="11"/>
    </row>
    <row r="156" ht="15.75" customHeight="1">
      <c r="A156" s="11"/>
      <c r="B156" s="11"/>
      <c r="C156" s="11"/>
      <c r="D156" s="11"/>
      <c r="E156" s="11"/>
      <c r="F156" s="11"/>
    </row>
    <row r="157" ht="15.75" customHeight="1">
      <c r="A157" s="11"/>
      <c r="B157" s="11"/>
      <c r="C157" s="11"/>
      <c r="D157" s="11"/>
      <c r="E157" s="11"/>
      <c r="F157" s="11"/>
    </row>
    <row r="158" ht="15.75" customHeight="1">
      <c r="A158" s="11"/>
      <c r="B158" s="11"/>
      <c r="C158" s="11"/>
      <c r="D158" s="11"/>
      <c r="E158" s="11"/>
      <c r="F158" s="11"/>
    </row>
    <row r="159" ht="15.75" customHeight="1">
      <c r="A159" s="11"/>
      <c r="B159" s="11"/>
      <c r="C159" s="11"/>
      <c r="D159" s="11"/>
      <c r="E159" s="11"/>
      <c r="F159" s="11"/>
    </row>
    <row r="160" ht="15.75" customHeight="1">
      <c r="A160" s="11"/>
      <c r="B160" s="11"/>
      <c r="C160" s="11"/>
      <c r="D160" s="11"/>
      <c r="E160" s="11"/>
      <c r="F160" s="11"/>
    </row>
    <row r="161" ht="15.75" customHeight="1">
      <c r="A161" s="11"/>
      <c r="B161" s="11"/>
      <c r="C161" s="11"/>
      <c r="D161" s="11"/>
      <c r="E161" s="11"/>
      <c r="F161" s="11"/>
    </row>
    <row r="162" ht="15.75" customHeight="1">
      <c r="A162" s="11"/>
      <c r="B162" s="11"/>
      <c r="C162" s="11"/>
      <c r="D162" s="11"/>
      <c r="E162" s="11"/>
      <c r="F162" s="11"/>
    </row>
    <row r="163" ht="15.75" customHeight="1">
      <c r="A163" s="11"/>
      <c r="B163" s="11"/>
      <c r="C163" s="11"/>
      <c r="D163" s="11"/>
      <c r="E163" s="11"/>
      <c r="F163" s="11"/>
    </row>
    <row r="164" ht="15.75" customHeight="1">
      <c r="A164" s="11"/>
      <c r="B164" s="11"/>
      <c r="C164" s="11"/>
      <c r="D164" s="11"/>
      <c r="E164" s="11"/>
      <c r="F164" s="11"/>
    </row>
    <row r="165" ht="15.75" customHeight="1">
      <c r="A165" s="11"/>
      <c r="B165" s="11"/>
      <c r="C165" s="11"/>
      <c r="D165" s="11"/>
      <c r="E165" s="11"/>
      <c r="F165" s="11"/>
    </row>
    <row r="166" ht="15.75" customHeight="1">
      <c r="A166" s="11"/>
      <c r="B166" s="11"/>
      <c r="C166" s="11"/>
      <c r="D166" s="11"/>
      <c r="E166" s="11"/>
      <c r="F166" s="11"/>
    </row>
    <row r="167" ht="15.75" customHeight="1">
      <c r="A167" s="11"/>
      <c r="B167" s="11"/>
      <c r="C167" s="11"/>
      <c r="D167" s="11"/>
      <c r="E167" s="11"/>
      <c r="F167" s="11"/>
    </row>
    <row r="168" ht="15.75" customHeight="1">
      <c r="A168" s="11"/>
      <c r="B168" s="11"/>
      <c r="C168" s="11"/>
      <c r="D168" s="11"/>
      <c r="E168" s="11"/>
      <c r="F168" s="11"/>
    </row>
    <row r="169" ht="15.75" customHeight="1">
      <c r="A169" s="11"/>
      <c r="B169" s="11"/>
      <c r="C169" s="11"/>
      <c r="D169" s="11"/>
      <c r="E169" s="11"/>
      <c r="F169" s="11"/>
    </row>
    <row r="170" ht="15.75" customHeight="1">
      <c r="A170" s="11"/>
      <c r="B170" s="11"/>
      <c r="C170" s="11"/>
      <c r="D170" s="11"/>
      <c r="E170" s="11"/>
      <c r="F170" s="11"/>
    </row>
    <row r="171" ht="15.75" customHeight="1">
      <c r="A171" s="11"/>
      <c r="B171" s="11"/>
      <c r="C171" s="11"/>
      <c r="D171" s="11"/>
      <c r="E171" s="11"/>
      <c r="F171" s="11"/>
    </row>
    <row r="172" ht="15.75" customHeight="1">
      <c r="A172" s="11"/>
      <c r="B172" s="11"/>
      <c r="C172" s="11"/>
      <c r="D172" s="11"/>
      <c r="E172" s="11"/>
      <c r="F172" s="11"/>
    </row>
    <row r="173" ht="15.75" customHeight="1">
      <c r="A173" s="11"/>
      <c r="B173" s="11"/>
      <c r="C173" s="11"/>
      <c r="D173" s="11"/>
      <c r="E173" s="11"/>
      <c r="F173" s="11"/>
    </row>
    <row r="174" ht="15.75" customHeight="1">
      <c r="A174" s="11"/>
      <c r="B174" s="11"/>
      <c r="C174" s="11"/>
      <c r="D174" s="11"/>
      <c r="E174" s="11"/>
      <c r="F174" s="11"/>
    </row>
    <row r="175" ht="15.75" customHeight="1">
      <c r="A175" s="11"/>
      <c r="B175" s="11"/>
      <c r="C175" s="11"/>
      <c r="D175" s="11"/>
      <c r="E175" s="11"/>
      <c r="F175" s="11"/>
    </row>
    <row r="176" ht="15.75" customHeight="1">
      <c r="A176" s="11"/>
      <c r="B176" s="11"/>
      <c r="C176" s="11"/>
      <c r="D176" s="11"/>
      <c r="E176" s="11"/>
      <c r="F176" s="11"/>
    </row>
    <row r="177" ht="15.75" customHeight="1">
      <c r="A177" s="11"/>
      <c r="B177" s="11"/>
      <c r="C177" s="11"/>
      <c r="D177" s="11"/>
      <c r="E177" s="11"/>
      <c r="F177" s="11"/>
    </row>
    <row r="178" ht="15.75" customHeight="1">
      <c r="A178" s="11"/>
      <c r="B178" s="11"/>
      <c r="C178" s="11"/>
      <c r="D178" s="11"/>
      <c r="E178" s="11"/>
      <c r="F178" s="11"/>
    </row>
    <row r="179" ht="15.75" customHeight="1">
      <c r="A179" s="11"/>
      <c r="B179" s="11"/>
      <c r="C179" s="11"/>
      <c r="D179" s="11"/>
      <c r="E179" s="11"/>
      <c r="F179" s="11"/>
    </row>
    <row r="180" ht="15.75" customHeight="1">
      <c r="A180" s="11"/>
      <c r="B180" s="11"/>
      <c r="C180" s="11"/>
      <c r="D180" s="11"/>
      <c r="E180" s="11"/>
      <c r="F180" s="11"/>
    </row>
    <row r="181" ht="15.75" customHeight="1">
      <c r="A181" s="11"/>
      <c r="B181" s="11"/>
      <c r="C181" s="11"/>
      <c r="D181" s="11"/>
      <c r="E181" s="11"/>
      <c r="F181" s="11"/>
    </row>
    <row r="182" ht="15.75" customHeight="1">
      <c r="A182" s="11"/>
      <c r="B182" s="11"/>
      <c r="C182" s="11"/>
      <c r="D182" s="11"/>
      <c r="E182" s="11"/>
      <c r="F182" s="11"/>
    </row>
    <row r="183" ht="15.75" customHeight="1">
      <c r="A183" s="11"/>
      <c r="B183" s="11"/>
      <c r="C183" s="11"/>
      <c r="D183" s="11"/>
      <c r="E183" s="11"/>
      <c r="F183" s="11"/>
    </row>
    <row r="184" ht="15.75" customHeight="1">
      <c r="A184" s="11"/>
      <c r="B184" s="11"/>
      <c r="C184" s="11"/>
      <c r="D184" s="11"/>
      <c r="E184" s="11"/>
      <c r="F184" s="11"/>
    </row>
    <row r="185" ht="15.75" customHeight="1">
      <c r="A185" s="11"/>
      <c r="B185" s="11"/>
      <c r="C185" s="11"/>
      <c r="D185" s="11"/>
      <c r="E185" s="11"/>
      <c r="F185" s="11"/>
    </row>
    <row r="186" ht="15.75" customHeight="1">
      <c r="A186" s="11"/>
      <c r="B186" s="11"/>
      <c r="C186" s="11"/>
      <c r="D186" s="11"/>
      <c r="E186" s="11"/>
      <c r="F186" s="11"/>
    </row>
    <row r="187" ht="15.75" customHeight="1">
      <c r="A187" s="11"/>
      <c r="B187" s="11"/>
      <c r="C187" s="11"/>
      <c r="D187" s="11"/>
      <c r="E187" s="11"/>
      <c r="F187" s="11"/>
    </row>
    <row r="188" ht="15.75" customHeight="1">
      <c r="A188" s="11"/>
      <c r="B188" s="11"/>
      <c r="C188" s="11"/>
      <c r="D188" s="11"/>
      <c r="E188" s="11"/>
      <c r="F188" s="11"/>
    </row>
    <row r="189" ht="15.75" customHeight="1">
      <c r="A189" s="11"/>
      <c r="B189" s="11"/>
      <c r="C189" s="11"/>
      <c r="D189" s="11"/>
      <c r="E189" s="11"/>
      <c r="F189" s="11"/>
    </row>
    <row r="190" ht="15.75" customHeight="1">
      <c r="A190" s="11"/>
      <c r="B190" s="11"/>
      <c r="C190" s="11"/>
      <c r="D190" s="11"/>
      <c r="E190" s="11"/>
      <c r="F190" s="11"/>
    </row>
    <row r="191" ht="15.75" customHeight="1">
      <c r="A191" s="11"/>
      <c r="B191" s="11"/>
      <c r="C191" s="11"/>
      <c r="D191" s="11"/>
      <c r="E191" s="11"/>
      <c r="F191" s="11"/>
    </row>
    <row r="192" ht="15.75" customHeight="1">
      <c r="A192" s="11"/>
      <c r="B192" s="11"/>
      <c r="C192" s="11"/>
      <c r="D192" s="11"/>
      <c r="E192" s="11"/>
      <c r="F192" s="11"/>
    </row>
    <row r="193" ht="15.75" customHeight="1">
      <c r="A193" s="11"/>
      <c r="B193" s="11"/>
      <c r="C193" s="11"/>
      <c r="D193" s="11"/>
      <c r="E193" s="11"/>
      <c r="F193" s="11"/>
    </row>
    <row r="194" ht="15.75" customHeight="1">
      <c r="A194" s="11"/>
      <c r="B194" s="11"/>
      <c r="C194" s="11"/>
      <c r="D194" s="11"/>
      <c r="E194" s="11"/>
      <c r="F194" s="11"/>
    </row>
    <row r="195" ht="15.75" customHeight="1">
      <c r="A195" s="11"/>
      <c r="B195" s="11"/>
      <c r="C195" s="11"/>
      <c r="D195" s="11"/>
      <c r="E195" s="11"/>
      <c r="F195" s="11"/>
    </row>
    <row r="196" ht="15.75" customHeight="1">
      <c r="A196" s="11"/>
      <c r="B196" s="11"/>
      <c r="C196" s="11"/>
      <c r="D196" s="11"/>
      <c r="E196" s="11"/>
      <c r="F196" s="11"/>
    </row>
    <row r="197" ht="15.75" customHeight="1">
      <c r="A197" s="11"/>
      <c r="B197" s="11"/>
      <c r="C197" s="11"/>
      <c r="D197" s="11"/>
      <c r="E197" s="11"/>
      <c r="F197" s="11"/>
    </row>
    <row r="198" ht="15.75" customHeight="1">
      <c r="A198" s="11"/>
      <c r="B198" s="11"/>
      <c r="C198" s="11"/>
      <c r="D198" s="11"/>
      <c r="E198" s="11"/>
      <c r="F198" s="11"/>
    </row>
    <row r="199" ht="15.75" customHeight="1">
      <c r="A199" s="11"/>
      <c r="B199" s="11"/>
      <c r="C199" s="11"/>
      <c r="D199" s="11"/>
      <c r="E199" s="11"/>
      <c r="F199" s="11"/>
    </row>
    <row r="200" ht="15.75" customHeight="1">
      <c r="A200" s="11"/>
      <c r="B200" s="11"/>
      <c r="C200" s="11"/>
      <c r="D200" s="11"/>
      <c r="E200" s="11"/>
      <c r="F200" s="11"/>
    </row>
    <row r="201" ht="15.75" customHeight="1">
      <c r="A201" s="11"/>
      <c r="B201" s="11"/>
      <c r="C201" s="11"/>
      <c r="D201" s="11"/>
      <c r="E201" s="11"/>
      <c r="F201" s="11"/>
    </row>
    <row r="202" ht="15.75" customHeight="1">
      <c r="A202" s="11"/>
      <c r="B202" s="11"/>
      <c r="C202" s="11"/>
      <c r="D202" s="11"/>
      <c r="E202" s="11"/>
      <c r="F202" s="11"/>
    </row>
    <row r="203" ht="15.75" customHeight="1">
      <c r="A203" s="11"/>
      <c r="B203" s="11"/>
      <c r="C203" s="11"/>
      <c r="D203" s="11"/>
      <c r="E203" s="11"/>
      <c r="F203" s="11"/>
    </row>
    <row r="204" ht="15.75" customHeight="1">
      <c r="A204" s="11"/>
      <c r="B204" s="11"/>
      <c r="C204" s="11"/>
      <c r="D204" s="11"/>
      <c r="E204" s="11"/>
      <c r="F204" s="11"/>
    </row>
    <row r="205" ht="15.75" customHeight="1">
      <c r="A205" s="11"/>
      <c r="B205" s="11"/>
      <c r="C205" s="11"/>
      <c r="D205" s="11"/>
      <c r="E205" s="11"/>
      <c r="F205" s="11"/>
    </row>
    <row r="206" ht="15.75" customHeight="1">
      <c r="A206" s="11"/>
      <c r="B206" s="11"/>
      <c r="C206" s="11"/>
      <c r="D206" s="11"/>
      <c r="E206" s="11"/>
      <c r="F206" s="11"/>
    </row>
    <row r="207" ht="15.75" customHeight="1">
      <c r="A207" s="11"/>
      <c r="B207" s="11"/>
      <c r="C207" s="11"/>
      <c r="D207" s="11"/>
      <c r="E207" s="11"/>
      <c r="F207" s="11"/>
    </row>
    <row r="208" ht="15.75" customHeight="1">
      <c r="A208" s="11"/>
      <c r="B208" s="11"/>
      <c r="C208" s="11"/>
      <c r="D208" s="11"/>
      <c r="E208" s="11"/>
      <c r="F208" s="11"/>
    </row>
    <row r="209" ht="15.75" customHeight="1">
      <c r="A209" s="11"/>
      <c r="B209" s="11"/>
      <c r="C209" s="11"/>
      <c r="D209" s="11"/>
      <c r="E209" s="11"/>
      <c r="F209" s="11"/>
    </row>
    <row r="210" ht="15.75" customHeight="1">
      <c r="A210" s="11"/>
      <c r="B210" s="11"/>
      <c r="C210" s="11"/>
      <c r="D210" s="11"/>
      <c r="E210" s="11"/>
      <c r="F210" s="11"/>
    </row>
    <row r="211" ht="15.75" customHeight="1">
      <c r="A211" s="11"/>
      <c r="B211" s="11"/>
      <c r="C211" s="11"/>
      <c r="D211" s="11"/>
      <c r="E211" s="11"/>
      <c r="F211" s="11"/>
    </row>
    <row r="212" ht="15.75" customHeight="1">
      <c r="A212" s="11"/>
      <c r="B212" s="11"/>
      <c r="C212" s="11"/>
      <c r="D212" s="11"/>
      <c r="E212" s="11"/>
      <c r="F212" s="11"/>
    </row>
    <row r="213" ht="15.75" customHeight="1">
      <c r="A213" s="11"/>
      <c r="B213" s="11"/>
      <c r="C213" s="11"/>
      <c r="D213" s="11"/>
      <c r="E213" s="11"/>
      <c r="F213" s="11"/>
    </row>
    <row r="214" ht="15.75" customHeight="1">
      <c r="A214" s="11"/>
      <c r="B214" s="11"/>
      <c r="C214" s="11"/>
      <c r="D214" s="11"/>
      <c r="E214" s="11"/>
      <c r="F214" s="11"/>
    </row>
    <row r="215" ht="15.75" customHeight="1">
      <c r="A215" s="11"/>
      <c r="B215" s="11"/>
      <c r="C215" s="11"/>
      <c r="D215" s="11"/>
      <c r="E215" s="11"/>
      <c r="F215" s="11"/>
    </row>
    <row r="216" ht="15.75" customHeight="1">
      <c r="A216" s="11"/>
      <c r="B216" s="11"/>
      <c r="C216" s="11"/>
      <c r="D216" s="11"/>
      <c r="E216" s="11"/>
      <c r="F216" s="11"/>
    </row>
    <row r="217" ht="15.75" customHeight="1">
      <c r="A217" s="11"/>
      <c r="B217" s="11"/>
      <c r="C217" s="11"/>
      <c r="D217" s="11"/>
      <c r="E217" s="11"/>
      <c r="F217" s="11"/>
    </row>
    <row r="218" ht="15.75" customHeight="1">
      <c r="A218" s="11"/>
      <c r="B218" s="11"/>
      <c r="C218" s="11"/>
      <c r="D218" s="11"/>
      <c r="E218" s="11"/>
      <c r="F218" s="11"/>
    </row>
    <row r="219" ht="15.75" customHeight="1">
      <c r="A219" s="11"/>
      <c r="B219" s="11"/>
      <c r="C219" s="11"/>
      <c r="D219" s="11"/>
      <c r="E219" s="11"/>
      <c r="F219" s="11"/>
    </row>
    <row r="220" ht="15.75" customHeight="1">
      <c r="A220" s="11"/>
      <c r="B220" s="11"/>
      <c r="C220" s="11"/>
      <c r="D220" s="11"/>
      <c r="E220" s="11"/>
      <c r="F220" s="11"/>
    </row>
    <row r="221" ht="15.75" customHeight="1">
      <c r="A221" s="11"/>
      <c r="B221" s="11"/>
      <c r="C221" s="11"/>
      <c r="D221" s="11"/>
      <c r="E221" s="11"/>
      <c r="F221" s="11"/>
    </row>
    <row r="222" ht="15.75" customHeight="1">
      <c r="A222" s="11"/>
      <c r="B222" s="11"/>
      <c r="C222" s="11"/>
      <c r="D222" s="11"/>
      <c r="E222" s="11"/>
      <c r="F222" s="11"/>
    </row>
    <row r="223" ht="15.75" customHeight="1">
      <c r="A223" s="11"/>
      <c r="B223" s="11"/>
      <c r="C223" s="11"/>
      <c r="D223" s="11"/>
      <c r="E223" s="11"/>
      <c r="F223" s="11"/>
    </row>
    <row r="224" ht="15.75" customHeight="1">
      <c r="A224" s="11"/>
      <c r="B224" s="11"/>
      <c r="C224" s="11"/>
      <c r="D224" s="11"/>
      <c r="E224" s="11"/>
      <c r="F224" s="11"/>
    </row>
    <row r="225" ht="15.75" customHeight="1">
      <c r="A225" s="11"/>
      <c r="B225" s="11"/>
      <c r="C225" s="11"/>
      <c r="D225" s="11"/>
      <c r="E225" s="11"/>
      <c r="F225" s="11"/>
    </row>
    <row r="226" ht="15.75" customHeight="1">
      <c r="A226" s="11"/>
      <c r="B226" s="11"/>
      <c r="C226" s="11"/>
      <c r="D226" s="11"/>
      <c r="E226" s="11"/>
      <c r="F226" s="11"/>
    </row>
    <row r="227" ht="15.75" customHeight="1">
      <c r="A227" s="11"/>
      <c r="B227" s="11"/>
      <c r="C227" s="11"/>
      <c r="D227" s="11"/>
      <c r="E227" s="11"/>
      <c r="F227" s="11"/>
    </row>
    <row r="228" ht="15.75" customHeight="1">
      <c r="A228" s="11"/>
      <c r="B228" s="11"/>
      <c r="C228" s="11"/>
      <c r="D228" s="11"/>
      <c r="E228" s="11"/>
      <c r="F228" s="11"/>
    </row>
    <row r="229" ht="15.75" customHeight="1">
      <c r="A229" s="11"/>
      <c r="B229" s="11"/>
      <c r="C229" s="11"/>
      <c r="D229" s="11"/>
      <c r="E229" s="11"/>
      <c r="F229" s="11"/>
    </row>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B9:F9"/>
    <mergeCell ref="B10:F10"/>
    <mergeCell ref="A12:F12"/>
    <mergeCell ref="A25:F25"/>
    <mergeCell ref="B26:F26"/>
    <mergeCell ref="B27:F27"/>
    <mergeCell ref="B28:F28"/>
    <mergeCell ref="B29:F29"/>
    <mergeCell ref="A1:F1"/>
    <mergeCell ref="A2:F2"/>
    <mergeCell ref="A3:F3"/>
    <mergeCell ref="A4:F4"/>
    <mergeCell ref="A6:F6"/>
    <mergeCell ref="B7:F7"/>
    <mergeCell ref="B8:F8"/>
  </mergeCells>
  <printOptions/>
  <pageMargins bottom="1.0" footer="0.0" header="0.0" left="0.75" right="0.75" top="1.0"/>
  <pageSetup orientation="landscape"/>
  <drawing r:id="rId1"/>
</worksheet>
</file>